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Anno Scolastico 2021 22\SITO\"/>
    </mc:Choice>
  </mc:AlternateContent>
  <xr:revisionPtr revIDLastSave="0" documentId="8_{A712B579-750B-427A-AF1F-F4B5555DC6B4}" xr6:coauthVersionLast="47" xr6:coauthVersionMax="47" xr10:uidLastSave="{00000000-0000-0000-0000-000000000000}"/>
  <bookViews>
    <workbookView xWindow="460" yWindow="800" windowWidth="18740" windowHeight="10000" tabRatio="826" xr2:uid="{00000000-000D-0000-FFFF-FFFF00000000}"/>
  </bookViews>
  <sheets>
    <sheet name="Preite" sheetId="28" r:id="rId1"/>
    <sheet name="Romano" sheetId="27" r:id="rId2"/>
    <sheet name="Ferloc" sheetId="25" r:id="rId3"/>
    <sheet name="TNC" sheetId="23" r:id="rId4"/>
    <sheet name="FDC" sheetId="22" r:id="rId5"/>
    <sheet name="AMACO" sheetId="20" r:id="rId6"/>
    <sheet name="SAT" sheetId="19" r:id="rId7"/>
    <sheet name="Autoservizi Carnevale" sheetId="18" r:id="rId8"/>
    <sheet name="SAJ" sheetId="17" r:id="rId9"/>
    <sheet name="CATPL" sheetId="16" r:id="rId10"/>
    <sheet name="PRA" sheetId="13" r:id="rId11"/>
    <sheet name="EREDI ZANFINI" sheetId="12" r:id="rId12"/>
    <sheet name="PERRONE" sheetId="11" r:id="rId13"/>
    <sheet name="IAS SCURA" sheetId="10" r:id="rId14"/>
    <sheet name="Riepilogo" sheetId="5" r:id="rId15"/>
  </sheets>
  <definedNames>
    <definedName name="_xlnm._FilterDatabase" localSheetId="4" hidden="1">FDC!$A$1:$AB$42</definedName>
    <definedName name="_xlnm._FilterDatabase" localSheetId="2" hidden="1">Ferloc!$A$1:$R$5</definedName>
    <definedName name="_xlnm._FilterDatabase" localSheetId="12" hidden="1">PERRONE!$A$1:$R$7</definedName>
    <definedName name="_xlnm._FilterDatabase" localSheetId="10" hidden="1">PRA!$A$1:$R$7</definedName>
    <definedName name="_xlnm._FilterDatabase" localSheetId="1" hidden="1">Romano!$A$6:$Z$6</definedName>
    <definedName name="_xlnm.Print_Area" localSheetId="0">Preite!$A$1:$X$49</definedName>
    <definedName name="_xlnm.Print_Titles" localSheetId="4">FDC!$1:$1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8" l="1"/>
  <c r="W4" i="28" s="1"/>
  <c r="U5" i="28"/>
  <c r="W5" i="28" s="1"/>
  <c r="U6" i="28"/>
  <c r="W6" i="28" s="1"/>
  <c r="U7" i="28"/>
  <c r="W7" i="28" s="1"/>
  <c r="U8" i="28"/>
  <c r="W8" i="28" s="1"/>
  <c r="U9" i="28"/>
  <c r="W9" i="28" s="1"/>
  <c r="U10" i="28"/>
  <c r="W10" i="28" s="1"/>
  <c r="U11" i="28"/>
  <c r="W11" i="28" s="1"/>
  <c r="U12" i="28"/>
  <c r="W12" i="28" s="1"/>
  <c r="U13" i="28"/>
  <c r="W13" i="28" s="1"/>
  <c r="U14" i="28"/>
  <c r="W14" i="28" s="1"/>
  <c r="U15" i="28"/>
  <c r="W15" i="28" s="1"/>
  <c r="U16" i="28"/>
  <c r="W16" i="28" s="1"/>
  <c r="U17" i="28"/>
  <c r="W17" i="28" s="1"/>
  <c r="U18" i="28"/>
  <c r="W18" i="28" s="1"/>
  <c r="U19" i="28"/>
  <c r="W19" i="28" s="1"/>
  <c r="U20" i="28"/>
  <c r="W20" i="28" s="1"/>
  <c r="U21" i="28"/>
  <c r="W21" i="28" s="1"/>
  <c r="U22" i="28"/>
  <c r="W22" i="28" s="1"/>
  <c r="U23" i="28"/>
  <c r="W23" i="28" s="1"/>
  <c r="U24" i="28"/>
  <c r="W24" i="28" s="1"/>
  <c r="U25" i="28"/>
  <c r="W25" i="28" s="1"/>
  <c r="U26" i="28"/>
  <c r="W26" i="28" s="1"/>
  <c r="U27" i="28"/>
  <c r="W27" i="28" s="1"/>
  <c r="U28" i="28"/>
  <c r="W28" i="28" s="1"/>
  <c r="U29" i="28"/>
  <c r="W29" i="28" s="1"/>
  <c r="U30" i="28"/>
  <c r="W30" i="28" s="1"/>
  <c r="U31" i="28"/>
  <c r="W31" i="28" s="1"/>
  <c r="U32" i="28"/>
  <c r="W32" i="28" s="1"/>
  <c r="U33" i="28"/>
  <c r="W33" i="28" s="1"/>
  <c r="U34" i="28"/>
  <c r="W34" i="28" s="1"/>
  <c r="U35" i="28"/>
  <c r="W35" i="28" s="1"/>
  <c r="U36" i="28"/>
  <c r="W36" i="28" s="1"/>
  <c r="U37" i="28"/>
  <c r="W37" i="28" s="1"/>
  <c r="U38" i="28"/>
  <c r="W38" i="28" s="1"/>
  <c r="U39" i="28"/>
  <c r="W39" i="28" s="1"/>
  <c r="U40" i="28"/>
  <c r="W40" i="28" s="1"/>
  <c r="U41" i="28"/>
  <c r="W41" i="28" s="1"/>
  <c r="U42" i="28"/>
  <c r="W42" i="28" s="1"/>
  <c r="U43" i="28"/>
  <c r="W43" i="28" s="1"/>
  <c r="U44" i="28"/>
  <c r="W44" i="28" s="1"/>
  <c r="U45" i="28"/>
  <c r="W45" i="28" s="1"/>
  <c r="U46" i="28"/>
  <c r="W46" i="28" s="1"/>
  <c r="U47" i="28"/>
  <c r="W47" i="28" s="1"/>
  <c r="U48" i="28"/>
  <c r="W48" i="28" s="1"/>
  <c r="U49" i="28"/>
  <c r="W49" i="28" s="1"/>
  <c r="U3" i="28"/>
  <c r="W3" i="28" s="1"/>
  <c r="W54" i="28" s="1"/>
  <c r="E11" i="5" s="1"/>
  <c r="U54" i="28" l="1"/>
  <c r="V8" i="27"/>
  <c r="V9" i="27"/>
  <c r="V10" i="27"/>
  <c r="V11" i="27"/>
  <c r="V12" i="27"/>
  <c r="V13" i="27"/>
  <c r="V14" i="27"/>
  <c r="V15" i="27"/>
  <c r="V16" i="27"/>
  <c r="V17" i="27"/>
  <c r="V18" i="27"/>
  <c r="V19" i="27"/>
  <c r="V20" i="27"/>
  <c r="V21" i="27"/>
  <c r="V22" i="27"/>
  <c r="V7" i="27"/>
  <c r="V24" i="27" s="1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7" i="27"/>
  <c r="X24" i="27" l="1"/>
  <c r="E12" i="5" s="1"/>
  <c r="R7" i="25" l="1"/>
  <c r="U5" i="25"/>
  <c r="T5" i="25"/>
  <c r="U4" i="25"/>
  <c r="T4" i="25"/>
  <c r="U3" i="25"/>
  <c r="T3" i="25"/>
  <c r="U2" i="25"/>
  <c r="U7" i="25" s="1"/>
  <c r="T2" i="25"/>
  <c r="T7" i="25" l="1"/>
  <c r="E9" i="5" s="1"/>
  <c r="Z6" i="23"/>
  <c r="Z7" i="23"/>
  <c r="Z8" i="23"/>
  <c r="Z9" i="23"/>
  <c r="Z10" i="23"/>
  <c r="Z5" i="23"/>
  <c r="Z25" i="23" s="1"/>
  <c r="E19" i="5" s="1"/>
  <c r="G19" i="5" s="1"/>
  <c r="AA5" i="23"/>
  <c r="AA25" i="23" s="1"/>
  <c r="AA6" i="23"/>
  <c r="AA7" i="23"/>
  <c r="AA8" i="23"/>
  <c r="AA9" i="23"/>
  <c r="AA10" i="23"/>
  <c r="Z2" i="22"/>
  <c r="Z3" i="22"/>
  <c r="Z4" i="22"/>
  <c r="Z5" i="22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U44" i="22"/>
  <c r="W42" i="22"/>
  <c r="V42" i="22"/>
  <c r="W41" i="22"/>
  <c r="V41" i="22"/>
  <c r="W40" i="22"/>
  <c r="V40" i="22"/>
  <c r="W39" i="22"/>
  <c r="V39" i="22"/>
  <c r="W38" i="22"/>
  <c r="V38" i="22"/>
  <c r="W37" i="22"/>
  <c r="V37" i="22"/>
  <c r="W36" i="22"/>
  <c r="V36" i="22"/>
  <c r="W35" i="22"/>
  <c r="V35" i="22"/>
  <c r="W34" i="22"/>
  <c r="V34" i="22"/>
  <c r="W33" i="22"/>
  <c r="V33" i="22"/>
  <c r="W32" i="22"/>
  <c r="V32" i="22"/>
  <c r="W31" i="22"/>
  <c r="V31" i="22"/>
  <c r="W30" i="22"/>
  <c r="V30" i="22"/>
  <c r="W29" i="22"/>
  <c r="V29" i="22"/>
  <c r="W28" i="22"/>
  <c r="V28" i="22"/>
  <c r="W27" i="22"/>
  <c r="V27" i="22"/>
  <c r="W26" i="22"/>
  <c r="V26" i="22"/>
  <c r="W25" i="22"/>
  <c r="V25" i="22"/>
  <c r="W24" i="22"/>
  <c r="V24" i="22"/>
  <c r="W23" i="22"/>
  <c r="V23" i="22"/>
  <c r="W22" i="22"/>
  <c r="V22" i="22"/>
  <c r="W21" i="22"/>
  <c r="V21" i="22"/>
  <c r="W20" i="22"/>
  <c r="V20" i="22"/>
  <c r="W19" i="22"/>
  <c r="V19" i="22"/>
  <c r="W18" i="22"/>
  <c r="V18" i="22"/>
  <c r="W17" i="22"/>
  <c r="V17" i="22"/>
  <c r="W16" i="22"/>
  <c r="V16" i="22"/>
  <c r="W15" i="22"/>
  <c r="V15" i="22"/>
  <c r="W14" i="22"/>
  <c r="V14" i="22"/>
  <c r="W13" i="22"/>
  <c r="V13" i="22"/>
  <c r="W12" i="22"/>
  <c r="V12" i="22"/>
  <c r="W11" i="22"/>
  <c r="V11" i="22"/>
  <c r="W10" i="22"/>
  <c r="V10" i="22"/>
  <c r="W9" i="22"/>
  <c r="V9" i="22"/>
  <c r="W8" i="22"/>
  <c r="V8" i="22"/>
  <c r="W7" i="22"/>
  <c r="V7" i="22"/>
  <c r="W6" i="22"/>
  <c r="V6" i="22"/>
  <c r="W5" i="22"/>
  <c r="V5" i="22"/>
  <c r="W4" i="22"/>
  <c r="V4" i="22"/>
  <c r="W3" i="22"/>
  <c r="V3" i="22"/>
  <c r="W2" i="22"/>
  <c r="V2" i="22"/>
  <c r="V10" i="20"/>
  <c r="V11" i="20"/>
  <c r="X11" i="20" s="1"/>
  <c r="V12" i="20"/>
  <c r="X12" i="20" s="1"/>
  <c r="V13" i="20"/>
  <c r="V14" i="20"/>
  <c r="X14" i="20" s="1"/>
  <c r="V15" i="20"/>
  <c r="X15" i="20" s="1"/>
  <c r="V16" i="20"/>
  <c r="X16" i="20" s="1"/>
  <c r="X13" i="20"/>
  <c r="X10" i="20"/>
  <c r="V9" i="20"/>
  <c r="U7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9" i="19"/>
  <c r="V8" i="19"/>
  <c r="V7" i="19"/>
  <c r="V6" i="19"/>
  <c r="V26" i="19" s="1"/>
  <c r="U6" i="19"/>
  <c r="U26" i="19"/>
  <c r="E18" i="5" s="1"/>
  <c r="G18" i="5" s="1"/>
  <c r="X7" i="18"/>
  <c r="X8" i="18"/>
  <c r="X9" i="18"/>
  <c r="X10" i="18"/>
  <c r="X11" i="18"/>
  <c r="X12" i="18"/>
  <c r="X13" i="18"/>
  <c r="X14" i="18"/>
  <c r="X15" i="18"/>
  <c r="X16" i="18"/>
  <c r="X17" i="18"/>
  <c r="W7" i="18"/>
  <c r="W8" i="18"/>
  <c r="W9" i="18"/>
  <c r="W10" i="18"/>
  <c r="W11" i="18"/>
  <c r="W12" i="18"/>
  <c r="W13" i="18"/>
  <c r="W14" i="18"/>
  <c r="W15" i="18"/>
  <c r="W16" i="18"/>
  <c r="W17" i="18"/>
  <c r="X6" i="18"/>
  <c r="W6" i="18"/>
  <c r="V15" i="16"/>
  <c r="V16" i="16"/>
  <c r="V17" i="16"/>
  <c r="V18" i="16"/>
  <c r="X18" i="16" s="1"/>
  <c r="V19" i="16"/>
  <c r="X19" i="16" s="1"/>
  <c r="V20" i="16"/>
  <c r="X20" i="16" s="1"/>
  <c r="V21" i="16"/>
  <c r="X21" i="16" s="1"/>
  <c r="V22" i="16"/>
  <c r="V23" i="16"/>
  <c r="X23" i="16" s="1"/>
  <c r="V24" i="16"/>
  <c r="V25" i="16"/>
  <c r="V26" i="16"/>
  <c r="V27" i="16"/>
  <c r="X27" i="16" s="1"/>
  <c r="V28" i="16"/>
  <c r="V29" i="16"/>
  <c r="V30" i="16"/>
  <c r="V31" i="16"/>
  <c r="X31" i="16" s="1"/>
  <c r="V32" i="16"/>
  <c r="X32" i="16" s="1"/>
  <c r="V33" i="16"/>
  <c r="X33" i="16" s="1"/>
  <c r="V34" i="16"/>
  <c r="X34" i="16" s="1"/>
  <c r="V35" i="16"/>
  <c r="V10" i="16"/>
  <c r="V11" i="16"/>
  <c r="V12" i="16"/>
  <c r="V13" i="16"/>
  <c r="X13" i="16" s="1"/>
  <c r="V14" i="16"/>
  <c r="V9" i="16"/>
  <c r="X9" i="16" s="1"/>
  <c r="S18" i="17"/>
  <c r="U18" i="17" s="1"/>
  <c r="E7" i="5" s="1"/>
  <c r="G7" i="5" s="1"/>
  <c r="T18" i="17"/>
  <c r="U16" i="17"/>
  <c r="U15" i="17"/>
  <c r="U14" i="17"/>
  <c r="U13" i="17"/>
  <c r="U12" i="17"/>
  <c r="U11" i="17"/>
  <c r="U10" i="17"/>
  <c r="U9" i="17"/>
  <c r="U8" i="17"/>
  <c r="U7" i="17"/>
  <c r="U6" i="17"/>
  <c r="U5" i="17"/>
  <c r="T9" i="16"/>
  <c r="U9" i="16"/>
  <c r="T10" i="16"/>
  <c r="U10" i="16"/>
  <c r="X10" i="16"/>
  <c r="T11" i="16"/>
  <c r="U11" i="16"/>
  <c r="X11" i="16"/>
  <c r="T12" i="16"/>
  <c r="U12" i="16"/>
  <c r="X12" i="16"/>
  <c r="T13" i="16"/>
  <c r="U13" i="16"/>
  <c r="T14" i="16"/>
  <c r="U14" i="16"/>
  <c r="X14" i="16"/>
  <c r="T15" i="16"/>
  <c r="U15" i="16"/>
  <c r="X15" i="16"/>
  <c r="T16" i="16"/>
  <c r="U16" i="16"/>
  <c r="X16" i="16"/>
  <c r="T17" i="16"/>
  <c r="U17" i="16"/>
  <c r="X17" i="16"/>
  <c r="T18" i="16"/>
  <c r="U18" i="16"/>
  <c r="T19" i="16"/>
  <c r="U19" i="16"/>
  <c r="T20" i="16"/>
  <c r="U20" i="16"/>
  <c r="T21" i="16"/>
  <c r="U21" i="16"/>
  <c r="T22" i="16"/>
  <c r="U22" i="16"/>
  <c r="X22" i="16"/>
  <c r="T23" i="16"/>
  <c r="U23" i="16"/>
  <c r="T24" i="16"/>
  <c r="U24" i="16"/>
  <c r="X24" i="16"/>
  <c r="T25" i="16"/>
  <c r="U25" i="16"/>
  <c r="X25" i="16"/>
  <c r="T26" i="16"/>
  <c r="U26" i="16"/>
  <c r="X26" i="16"/>
  <c r="T27" i="16"/>
  <c r="U27" i="16"/>
  <c r="T28" i="16"/>
  <c r="U28" i="16"/>
  <c r="X28" i="16"/>
  <c r="T29" i="16"/>
  <c r="U29" i="16"/>
  <c r="X29" i="16"/>
  <c r="T30" i="16"/>
  <c r="U30" i="16"/>
  <c r="X30" i="16"/>
  <c r="T31" i="16"/>
  <c r="U31" i="16"/>
  <c r="T32" i="16"/>
  <c r="U32" i="16"/>
  <c r="T33" i="16"/>
  <c r="U33" i="16"/>
  <c r="T34" i="16"/>
  <c r="U34" i="16"/>
  <c r="T35" i="16"/>
  <c r="U35" i="16"/>
  <c r="X35" i="16"/>
  <c r="R10" i="13"/>
  <c r="T3" i="13"/>
  <c r="T4" i="13"/>
  <c r="T5" i="13"/>
  <c r="T2" i="13"/>
  <c r="L5" i="12"/>
  <c r="N5" i="12" s="1"/>
  <c r="L4" i="12"/>
  <c r="L7" i="12" s="1"/>
  <c r="T10" i="13"/>
  <c r="E17" i="5" s="1"/>
  <c r="G17" i="5" s="1"/>
  <c r="R10" i="11"/>
  <c r="T7" i="11"/>
  <c r="T6" i="11"/>
  <c r="T5" i="11"/>
  <c r="T4" i="11"/>
  <c r="T3" i="11"/>
  <c r="T2" i="11"/>
  <c r="T10" i="11" s="1"/>
  <c r="E16" i="5" s="1"/>
  <c r="G16" i="5" s="1"/>
  <c r="G15" i="5"/>
  <c r="G12" i="5"/>
  <c r="G11" i="5"/>
  <c r="G9" i="5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" i="10"/>
  <c r="I21" i="5"/>
  <c r="H21" i="5"/>
  <c r="F21" i="5"/>
  <c r="S23" i="10" l="1"/>
  <c r="V27" i="20"/>
  <c r="Z44" i="22"/>
  <c r="E8" i="5" s="1"/>
  <c r="G8" i="5" s="1"/>
  <c r="X20" i="18"/>
  <c r="W20" i="18"/>
  <c r="U23" i="10"/>
  <c r="E13" i="5" s="1"/>
  <c r="G13" i="5" s="1"/>
  <c r="X36" i="16"/>
  <c r="E6" i="5" s="1"/>
  <c r="N4" i="12"/>
  <c r="N7" i="12" s="1"/>
  <c r="E14" i="5" s="1"/>
  <c r="G14" i="5" s="1"/>
  <c r="V36" i="16"/>
  <c r="X9" i="20"/>
  <c r="X27" i="20" s="1"/>
  <c r="E10" i="5" s="1"/>
  <c r="G10" i="5" s="1"/>
  <c r="E21" i="5" l="1"/>
  <c r="G6" i="5"/>
  <c r="G2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Utente-XB</author>
  </authors>
  <commentList>
    <comment ref="H8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DOPPIO ORARIO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ipotesi doppio orario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<sst xmlns="http://schemas.openxmlformats.org/spreadsheetml/2006/main" count="3432" uniqueCount="910">
  <si>
    <t>Euro/km</t>
  </si>
  <si>
    <t>Consorzio Autolinee TPL</t>
  </si>
  <si>
    <t>SAJ</t>
  </si>
  <si>
    <t>Costo giornaliero</t>
  </si>
  <si>
    <t>CS</t>
  </si>
  <si>
    <t>FDC</t>
  </si>
  <si>
    <t>Ferloc</t>
  </si>
  <si>
    <t>Amaco</t>
  </si>
  <si>
    <t>ADM</t>
  </si>
  <si>
    <t>1</t>
  </si>
  <si>
    <t>2886</t>
  </si>
  <si>
    <t>IAS Scura</t>
  </si>
  <si>
    <t>96</t>
  </si>
  <si>
    <t>2918</t>
  </si>
  <si>
    <t>8574</t>
  </si>
  <si>
    <t>8943</t>
  </si>
  <si>
    <t>8778</t>
  </si>
  <si>
    <t>8779</t>
  </si>
  <si>
    <t>641</t>
  </si>
  <si>
    <t>82</t>
  </si>
  <si>
    <t>9061</t>
  </si>
  <si>
    <t>100</t>
  </si>
  <si>
    <t>316</t>
  </si>
  <si>
    <t>105</t>
  </si>
  <si>
    <t>4711</t>
  </si>
  <si>
    <t>92</t>
  </si>
  <si>
    <t>4713</t>
  </si>
  <si>
    <t>727</t>
  </si>
  <si>
    <t>733</t>
  </si>
  <si>
    <t>2837</t>
  </si>
  <si>
    <t>2841</t>
  </si>
  <si>
    <t>Preite</t>
  </si>
  <si>
    <t>Romano</t>
  </si>
  <si>
    <t>Eredi Zanfini</t>
  </si>
  <si>
    <t>Consorzio Autolinee Due</t>
  </si>
  <si>
    <t>Cometra</t>
  </si>
  <si>
    <t>TRC</t>
  </si>
  <si>
    <t>Autoservizi Carnevale</t>
  </si>
  <si>
    <t>Perrone</t>
  </si>
  <si>
    <t>TNC</t>
  </si>
  <si>
    <t>SAT</t>
  </si>
  <si>
    <t>Costo giornaliero - Nuovo piano</t>
  </si>
  <si>
    <t>Differenza</t>
  </si>
  <si>
    <t>Costo giornaliero - Ultimo piano</t>
  </si>
  <si>
    <t>Autobus</t>
  </si>
  <si>
    <t>KM</t>
  </si>
  <si>
    <t>07:30 (x2) - 12:15 (x2) - 13:15</t>
  </si>
  <si>
    <t>08:00 (x2) - 12:45 (x2) - 13:45</t>
  </si>
  <si>
    <t>12:10 - 12:30</t>
  </si>
  <si>
    <t>12:30 - 12:50</t>
  </si>
  <si>
    <t>Id CORe</t>
  </si>
  <si>
    <t>Linea</t>
  </si>
  <si>
    <t>Macro-itinerario</t>
  </si>
  <si>
    <t>Itinerario</t>
  </si>
  <si>
    <t>Sub-Itinerario</t>
  </si>
  <si>
    <t>Percorso Itinerario</t>
  </si>
  <si>
    <t>Verso</t>
  </si>
  <si>
    <t>Fermata partenza</t>
  </si>
  <si>
    <t>Città partenza</t>
  </si>
  <si>
    <t>Provincia Partenza</t>
  </si>
  <si>
    <t>Fermata arrivo</t>
  </si>
  <si>
    <t>Città arrivo</t>
  </si>
  <si>
    <t>Provincia arrivo</t>
  </si>
  <si>
    <t>Numero corse</t>
  </si>
  <si>
    <t>Periodicità</t>
  </si>
  <si>
    <t>Dettaglio Periodicità</t>
  </si>
  <si>
    <t>Giorni/Anno</t>
  </si>
  <si>
    <t>Lunghezza(km)</t>
  </si>
  <si>
    <t>ORARIO PARTENZA</t>
  </si>
  <si>
    <t>ORARIO ARRIVO</t>
  </si>
  <si>
    <t>A</t>
  </si>
  <si>
    <t>2</t>
  </si>
  <si>
    <t>Via Eraclito, 37a (Corigliano Calabro) -&gt; Strada Statale 106 Jonica, 23 (Corigliano Calabro) -&gt; Strada Statale 106 Jonica, 4 (Corigliano Calabro) -&gt; Via Nazionale, 375/b (Corigliano Calabro) -&gt; Via Nazionale, 375/b (Corigliano Calabro) -&gt; Strada Statale 106 Jonica, 285 (Corigliano Calabro)</t>
  </si>
  <si>
    <t>Ritorno</t>
  </si>
  <si>
    <t>Via Eraclito, 37a</t>
  </si>
  <si>
    <t>Corigliano Calabro</t>
  </si>
  <si>
    <t>Strada Statale 106 Jonica, 285</t>
  </si>
  <si>
    <t>L</t>
  </si>
  <si>
    <t xml:space="preserve">Feriale - Lunedì Martedì Mercoledì Giovedì Venerdì Sabato </t>
  </si>
  <si>
    <t>91</t>
  </si>
  <si>
    <t>Contrada Soverano (Bisignano) -&gt; Contrada  Castellana, 6 (Santa Sofia D'epiro) -&gt; Castellano (Santa Sofia D'epiro) -&gt; Contrada  Cavallo D'Oro, 458-459 (Santa Sofia D'epiro) -&gt; Strada Provinciale 237 Fravitta (Bisignano) -&gt; Contrada Soverano (Bisignano) -&gt; Strada provinciale 19, 106 (Bisignano) -&gt; Contrada Campovile (Bisignano) -&gt; Contrada  Campovile, 35 (Bisignano) -&gt; Strada Provinciale 239 - Corso Italia, 95 (Bisignano) -&gt; Via  Moccone, 1 (Bisignano) -&gt; Viale  Roma (Bisignano)</t>
  </si>
  <si>
    <t>Andata</t>
  </si>
  <si>
    <t>Contrada Soverano</t>
  </si>
  <si>
    <t>Bisignano</t>
  </si>
  <si>
    <t>Viale  Roma</t>
  </si>
  <si>
    <t>Viale Roma, 31 (Bisignano) -&gt; Via Moccone, 75A (Bisignano) -&gt; Contrada Arena, 95 (Bisignano) -&gt; Strada Provinciale 234, 27 (Bisignano) -&gt; BV. MONTAGNOLA R - Strada Provinciale 237 (Bisignano) -&gt; via Nazionale, 18 (Bisignano) -&gt; Contrada Campovile (Bisignano)</t>
  </si>
  <si>
    <t>Viale Roma, 31</t>
  </si>
  <si>
    <t>Contrada Campovile</t>
  </si>
  <si>
    <t>B</t>
  </si>
  <si>
    <t>Contrada Serralonga (Acri) -&gt; Strada Provinciale 184, 18 (Acri) -&gt; Contrada  Montagnola, 38 (Acri) -&gt; Via Europa, 4 (Acri) -&gt; Via  Socrate (Acri)</t>
  </si>
  <si>
    <t>Contrada Serralonga</t>
  </si>
  <si>
    <t>Acri</t>
  </si>
  <si>
    <t>Via  Socrate</t>
  </si>
  <si>
    <t>S</t>
  </si>
  <si>
    <t xml:space="preserve">Scolastica - Lunedì Martedì Mercoledì Giovedì Venerdì Sabato </t>
  </si>
  <si>
    <t>Via Socrate, 11 (Acri) -&gt; Via Europa, 4 (Acri) -&gt; Contrada  Montagnola, 38 (Acri) -&gt; Strada Provinciale 184, 18 (Acri) -&gt; Strada Provinciale 184, 751 (Acri)</t>
  </si>
  <si>
    <t>Via Socrate, 11</t>
  </si>
  <si>
    <t>Strada Provinciale 184, 751</t>
  </si>
  <si>
    <t>94</t>
  </si>
  <si>
    <t>Via  dei Mulini, 150 (Vaccarizzo albanese) -&gt; Via  G.C. Skanderbek, 16 (San cosmo albanese) -&gt; Contrada  Sofferetti (San Demetrio corone) -&gt; Pagania di Vallonecupo (Acri) -&gt; Conttada Sant'Angelo, 150 (Acri) -&gt; Conttada Sant'Angelo, 12 (Acri) -&gt; Contrada  Sant'Angelo, 4 (Acri) -&gt; Contrada  Duglia, 1 (Acri) -&gt; Contrada  Duglia, 4 (Acri) -&gt; Via  Socrate (Acri)</t>
  </si>
  <si>
    <t>Via  dei Mulini, 150</t>
  </si>
  <si>
    <t>Vaccarizzo albanese</t>
  </si>
  <si>
    <t>Via Socrate, 11 (Acri) -&gt; Contrada Duglia, 36 (Acri) -&gt; Strada Provinciale 177, 529 (Acri) -&gt; Contrada Sant'Angelo, 75 (Acri) -&gt; Contrada Sant'Angelo, 80 (Acri) -&gt; Contrada Sant'Angelo, 150 (Acri) -&gt; Pagania di Vallonecupo (Acri) -&gt; Strada Provinciale 180, 50 () -&gt; Via  G.C. Skanderbek, 16 (San cosmo albanese) -&gt; Via del Mare, 28 ()</t>
  </si>
  <si>
    <t>Via del Mare, 28</t>
  </si>
  <si>
    <t/>
  </si>
  <si>
    <t>4</t>
  </si>
  <si>
    <t>Piazza  dei Caduti, 38 (Caloveto) -&gt; Strada statale 531, 8 (Crosia) -&gt; Piazzale  Stazione, 103 (Crosia) -&gt; Strada statale 106 (Rossano) -&gt; Strada statale 106 (Rossano) -&gt; Contrada  Amica, 88 (Rossano) -&gt; Via  Torre Pisani, 29 (Rossano) -&gt; Strada statale  106 Jonica (Corigliano Calabro) -&gt; Piazza  Leonardo da Vinci, 20 (Rossano) -&gt; Via  I Torre, 77 (Rossano)</t>
  </si>
  <si>
    <t>Piazza  dei Caduti, 38</t>
  </si>
  <si>
    <t>Caloveto</t>
  </si>
  <si>
    <t>Via  I Torre, 77</t>
  </si>
  <si>
    <t>Rossano</t>
  </si>
  <si>
    <t>Contrada Amarelli, 13 (Rossano) -&gt; Via Torre Pisani, 9 () -&gt; Contrada Amica, 318 (Rossano) -&gt; Strada Statale 106 Jonica, 50 (Rossano) -&gt; Strada Statale 106 Jonica (Rossano) -&gt; Piazzale  Stazione, 103 (Crosia) -&gt; Strada Statale 531 (Crosia) -&gt; Piazza dei Caduti, 5 (Caloveto)</t>
  </si>
  <si>
    <t>Contrada Amarelli, 13</t>
  </si>
  <si>
    <t>Piazza dei Caduti, 5</t>
  </si>
  <si>
    <t>7</t>
  </si>
  <si>
    <t>Via Nazionale, 375/b (Corigliano Calabro) -&gt; Via Nazionale, 375/b (Corigliano Calabro) -&gt; Via  Provinciale, 3 (Corigliano Calabro) -&gt; Strada Statale 106 radd Jonica () -&gt; Contrada Toscano Iole (Rossano) -&gt; Contrada Amarelli, 13 (Rossano) -&gt; Via Torre Pisani, 9 ()</t>
  </si>
  <si>
    <t>Via Nazionale, 375/b</t>
  </si>
  <si>
    <t>Via Torre Pisani, 9</t>
  </si>
  <si>
    <t>8</t>
  </si>
  <si>
    <t>Strada statale 531, 8 (Crosia) -&gt; Piazzale  Stazione, 103 (Crosia) -&gt; Strada statale 106 (Rossano) -&gt; Strada statale 106 (Rossano) -&gt; Strada statale  106 Jonica (Corigliano Calabro) -&gt; Via  Torre Pisani, 29 (Rossano)</t>
  </si>
  <si>
    <t>Strada statale 531, 8</t>
  </si>
  <si>
    <t>Crosia</t>
  </si>
  <si>
    <t>Via  Torre Pisani, 29</t>
  </si>
  <si>
    <t>Via Torre Pisani, 9 () -&gt; Piazza Leonardo da Vinci, 1 (Rossano) -&gt; Contrada Amica, 318 (Rossano) -&gt; Strada Statale 106 Jonica, 50 (Rossano) -&gt; Strada Statale 106 Jonica (Rossano) -&gt; Strada Statale 531 (Crosia)</t>
  </si>
  <si>
    <t>Strada Statale 531</t>
  </si>
  <si>
    <t>9</t>
  </si>
  <si>
    <t>Piazza  Leonardo da Vinci, 20 (Rossano) -&gt; Strada statale  106 Jonica (Corigliano Calabro) -&gt; Contrada  Toscano Iole, 1 (Rossano) -&gt; Strada statale  106r, 35 (Corigliano Calabro) -&gt; Via  Nazionale, 6 (Corigliano Calabro) -&gt; Via  Margherita (Corigliano Calabro)</t>
  </si>
  <si>
    <t>Piazza  Leonardo da Vinci, 20</t>
  </si>
  <si>
    <t>Via  Margherita</t>
  </si>
  <si>
    <t>Via Socrate, 11 (Acri) -&gt; Strada Statale 660, 12 (Acri) -&gt; Viale Roma, 31 (Bisignano)</t>
  </si>
  <si>
    <t>Z101</t>
  </si>
  <si>
    <t xml:space="preserve">Scolastica nei giorni di Lunedì, Martedì, Giovedì e Venerdì - Lunedì Martedì Giovedì Venerdì </t>
  </si>
  <si>
    <t>139</t>
  </si>
  <si>
    <t>Via  Socrate (Acri) -&gt; Strada statale 660, 18 (Acri) -&gt; Via  dei Vasai (Bisignano) -&gt; Via Foresta, 71 (Bisignano) -&gt; Strada statale 660 (Luzzi) -&gt; Via  Stazione, 11 (Montalto Uffugo) -&gt; Strada provinciale 19, 80 (Montalto Uffugo) -&gt; Università della Calabria - Arcavacata (Rende) -&gt; Autostazione Cosenza (Cosenza) -&gt; Aeroporto  Lamezia Terme (Lamezia Terme) -&gt; Viale  Europa (Catanzaro) -&gt; Via  Antonino Panella (Catanzaro)</t>
  </si>
  <si>
    <t>Via  Antonino Panella</t>
  </si>
  <si>
    <t>Catanzaro</t>
  </si>
  <si>
    <t>CZ</t>
  </si>
  <si>
    <t>CORSE URBANE - AREA URBANA CORIGLIANO</t>
  </si>
  <si>
    <t xml:space="preserve"> Corigliano (Villa Margherita km. 0,000) – Corigliano ( Rione Pignatari km. 0,400) - Corigliano (Ponte Margherita km 1,300) - Corigliano (Liceo Scientifico e ITC km. 2,200) - Corigliano (C.da Ralla km. 2,700) – Corigliano Scalo (Chiesa Santi Nicola e Leone km. 3,300) - Corigliano Scalo (Hotel Gallo d'oro km. 4,200) - Corigliano Scalo (Stazione di servizio AGIP Elmo km. 5,000) – Corigliano Scalo (Via Fontanelle - Scuola Media Tieri km. 5,700) -  Corigliano Scalo (Via Nazionale Agenzia Viaggi Zagara km. 6,700)  - Corigliano Scalo (Via Cardame - Pizzeria "La Mimosa" km. 6,900) - Corigliano Scalo (Via Cardame - Bivio Oratorio km. 7,300) - Corigliano Scalo (Rione San Francesco - IPSIA km. 7,700) - Corigliano Scalo (Rione San Francesco - Scuola Elementare km. 7,800) - Corigliano Scalo (Rione San Francesco - Banca Popolare km. 8,000) - Corigliano Scalo (Ariston km. 8,200) - Corigliano Scalo (Via Provinciale Opera Salesiani km. 8,400) - Corigliano Scalo (Concessionaria AUDI km. 8,900) - Corigliano Scalo (Cavalcavia km. 9,700) - Schiavonea (Banca Credito Cooperativo km. 10,700) - Schiavonea (Santuario Madonna ad Nives km. 11,000)</t>
  </si>
  <si>
    <t>CORSE URBANE - AREA URBANA ROSSANO</t>
  </si>
  <si>
    <t>Rossano (Piazza Cavour km.0,000) – Rossano (S. Anargine km. 0,100) –  Rossano (Sede INPS km. 1,500) - Rossano (Bivio Traforo km. 2,500) - Rossano (Bivio Torre Pisani km.5,900) –  Rossano (Bivio Torre Pisani km.5,900) –  Rossano Scalo (Stazione ferroviaria km. 6,900) - Rossano Scalo (Bivio Viale Margherita km. 7,200) – Rossano Scalo (Piazza B. Le Fosse n. c. 1 km. 7,600) – Rossano Scalo (bivio S. Maria delle Grazie km. 11,400) – Rossano Scalo (Liceo Classico km. 12,000).</t>
  </si>
  <si>
    <t>km giornalieri</t>
  </si>
  <si>
    <t>351</t>
  </si>
  <si>
    <t>Via Battisti, 89 (Fagnano Castello) -&gt; Strada Provinciale 270, 1117 (Fagnano Castello) -&gt; Piazza Alfonso Splendore, 21 (Fagnano Castello) -&gt; Via della Resistenza, 54 (Fagnano Castello) -&gt; Strada Provinciale 116 (Santa Caterina Albanese) -&gt; Viale Aldo Moro, 5 (Santa Caterina Albanese) -&gt; Strada Provinciale 116 (Santa Caterina Albanese) -&gt; Largo Roma, 62 (Malvito) -&gt; Contrada Peiorata, 20 (Malvito) -&gt; Contrada Vaditari, 27 (Malvito) -&gt; Contrada Peiorata, 20 (Malvito) -&gt; Strada Provinciale 116, 55 (Mottafollone) -&gt; Via Papa Giovanni XXIII, 44 (Mottafollone) -&gt; Strada Provinciale 263, 17 (San Sosti) -&gt; Via Armando Diaz, 63 (San Sosti) -&gt; Strada Provinciale 263, 17 (San Sosti) -&gt; Strada Provinciale 263 (Mottafollone) -&gt; Contrada Gadursello, 34 (Mottafollone) -&gt; Strada Provinciale 115 (Mottafollone) -&gt; Strada Provinciale 263, 24 (Sant'Agata di Esaro) -&gt; Strada Provinciale 263 (Sangineto) -&gt; Strada Provinciale 263, 45 (Belvedere Marittimo) -&gt; Strada Provinciale 263 (Belvedere Marittimo) -&gt; Via degli Aragonesi, 63 (Belvedere Marittimo) -&gt; Piazza Amellino, 14 (Belvedere Marittimo) -&gt; Via degli Aragonesi, 63 (Belvedere Marittimo) -&gt; Viale Giovanni Grossi, 1 (Belvedere Marittimo) -&gt; Viale Stazione, 7 (Belvedere Marittimo) -&gt; Viale Giovanni Grossi, 1 (Belvedere Marittimo) -&gt; Via Giustino Fortunato, 56 (Belvedere Marittimo) -&gt; Via Giustino Fortunato, 220 (Belvedere Marittimo) -&gt; Via Panoramica, 79 (Diamante) -&gt; Via Giustino Fortunato, 220 (Belvedere Marittimo) -&gt; Via Umberto Boccioni (Diamante)</t>
  </si>
  <si>
    <t>Via Battisti, 89</t>
  </si>
  <si>
    <t>Fagnano Castello</t>
  </si>
  <si>
    <t>Via Umberto Boccioni</t>
  </si>
  <si>
    <t>Diamante</t>
  </si>
  <si>
    <t>Via Umberto Boccioni (Diamante) -&gt; Via Giustino Fortunato, 220 (Belvedere Marittimo) -&gt; Via Panoramica, 79 (Diamante) -&gt; Via Giustino Fortunato, 220 (Belvedere Marittimo) -&gt; Via Giustino Fortunato, 56 (Belvedere Marittimo) -&gt; Viale Giovanni Grossi, 1 (Belvedere Marittimo) -&gt; Viale Stazione, 7 (Belvedere Marittimo) -&gt; Viale Giovanni Grossi, 1 (Belvedere Marittimo) -&gt; Via degli Aragonesi, 63 (Belvedere Marittimo) -&gt; Piazza Amellino, 14 (Belvedere Marittimo) -&gt; Via degli Aragonesi, 63 (Belvedere Marittimo) -&gt; Strada Provinciale 263 (Belvedere Marittimo) -&gt; Strada Provinciale 263, 45 (Belvedere Marittimo) -&gt; Strada Provinciale 263 (Sangineto) -&gt; Strada Provinciale 263, 24 (Sant'Agata di Esaro) -&gt; Strada Provinciale 115 (Mottafollone) -&gt; Contrada Gadursello, 34 (Mottafollone) -&gt; Strada Provinciale 263 (Mottafollone) -&gt; Strada Provinciale 263, 17 (San Sosti) -&gt; Via Armando Diaz, 63 (San Sosti) -&gt; Strada Provinciale 263, 17 (San Sosti) -&gt; Via Papa Giovanni XXIII, 44 (Mottafollone) -&gt; Strada Provinciale 116, 55 (Mottafollone) -&gt; Contrada Peiorata, 20 (Malvito) -&gt; Contrada Vaditari, 27 (Malvito) -&gt; Contrada Peiorata, 20 (Malvito) -&gt; Largo Roma, 62 (Malvito) -&gt; Strada Provinciale 116 (Santa Caterina Albanese) -&gt; Viale Aldo Moro, 5 (Santa Caterina Albanese) -&gt; Strada Provinciale 116 (Santa Caterina Albanese) -&gt; Via della Resistenza, 54 (Fagnano Castello) -&gt; Via Cavalieri di Vittorio Veneto, 112 (Fagnano Castello) -&gt; Piazza Alfonso Splendore, 21 (Fagnano Castello) -&gt; Via Battisti, 89 (Fagnano Castello)</t>
  </si>
  <si>
    <t>353</t>
  </si>
  <si>
    <t>Strada Provinciale 263, 24 (Sant'Agata di Esaro) -&gt; Strada Provinciale 115 (Mottafollone) -&gt; Contrada Gadursello, 34 (Mottafollone) -&gt; Strada Provinciale 263 (Mottafollone) -&gt; Strada Provinciale 263, 17 (San Sosti) -&gt; Via Armando Diaz, 63 (San Sosti) -&gt; Strada Provinciale 263, 17 (San Sosti) -&gt; Via Papa Giovanni XXIII, 44 (Mottafollone) -&gt; Strada Provinciale 116, 55 (Mottafollone) -&gt; Strada Provinciale 123 (Malvito) -&gt; Strada Provinciale 123 (Roggiano Gravina) -&gt; Piazza della Repubblica, 101 (Roggiano Gravina) -&gt; Via Madre Teresa di Calcutta, 57 (San Marco Argentano) -&gt; Strada Statale  283, 15 (San Marco Argentano) -&gt; Strada Provinciale 94 (San Marco Argentano) -&gt; Strada Provinciale 94, 12 (San Marco Argentano) -&gt; Strada Provinciale 94 (San Marco Argentano) -&gt; Strada Provinciale 270 (Fagnano Castello) -&gt; Strada Statale  283 (Guardia Piemontese) -&gt; Strada Statale 283, 21 (Acquappesa) -&gt; Via Amerigo Vespucci, 1 (Guardia Piemontese) -&gt; Via Fuscaldo (Fuscaldo) -&gt; Via Maggiore Alfonso Vaccari, 147 (Fuscaldo) -&gt; Via Fuscaldo (Fuscaldo) -&gt; Via dei Tirreni, 6 (Paola) -&gt; Piazzale Antonio Bandiera (Paola)</t>
  </si>
  <si>
    <t>Strada Provinciale 263, 24</t>
  </si>
  <si>
    <t>Sant'Agata di Esaro</t>
  </si>
  <si>
    <t>Piazzale Antonio Bandiera</t>
  </si>
  <si>
    <t>Paola</t>
  </si>
  <si>
    <t>Piazzale Antonio Bandiera (Paola) -&gt; Via Lungomare, 5 (Paola) -&gt; Via Fuscaldo (Fuscaldo) -&gt; Via Maggiore Alfonso Vaccari, 147 (Fuscaldo) -&gt; Via Fuscaldo (Fuscaldo) -&gt; Via Amerigo Vespucci, 1 (Guardia Piemontese) -&gt; Strada Statale 283, 21 (Acquappesa) -&gt; Strada Statale  283 (Guardia Piemontese) -&gt; Strada Provinciale 270 (Fagnano Castello) -&gt; Strada Provinciale 94 (San Marco Argentano) -&gt; Via Dante Alighieri, 104 (San Marco Argentano) -&gt; Strada Provinciale 94 (San Marco Argentano) -&gt; Strada Statale  283, 15 (San Marco Argentano) -&gt; Via Madre Teresa di Calcutta, 57 (San Marco Argentano) -&gt; Piazza della Repubblica, 101 (Roggiano Gravina) -&gt; Strada Provinciale 123 (Roggiano Gravina) -&gt; Strada Provinciale 123 (Malvito) -&gt; Strada Provinciale 116, 55 (Mottafollone) -&gt; Via Papa Giovanni XXIII, 44 (Mottafollone) -&gt; Strada Provinciale 263, 17 (San Sosti) -&gt; Via Armando Diaz, 63 (San Sosti) -&gt; Strada Provinciale 263, 17 (San Sosti) -&gt; Strada Provinciale 263 (Mottafollone) -&gt; Contrada Gadursello, 34 (Mottafollone) -&gt; Strada Provinciale 115 (Mottafollone) -&gt; Strada Provinciale 263, 24 (Sant'Agata di Esaro)</t>
  </si>
  <si>
    <t>354</t>
  </si>
  <si>
    <t>Via G. Matteotti, 1 (San Donato di Ninea) -&gt; Strada Provinciale 263 (San Donato di Ninea) -&gt; Via Armando Diaz, 63 (San Sosti) -&gt; Strada Provinciale 263, 17 (San Sosti) -&gt; Via Papa Giovanni XXIII, 44 (Mottafollone) -&gt; Strada Provinciale 116, 55 (Mottafollone) -&gt; Strada Provinciale 123 (Malvito) -&gt; Strada Provinciale 123 (Roggiano Gravina) -&gt; Piazza della Repubblica, 101 (Roggiano Gravina) -&gt; Via Madre Teresa di Calcutta, 57 (San Marco Argentano) -&gt; Via G. Galabria Polisportivo, 27 (Castrovillari) -&gt; Strada Statale 19 delle Calabrie, 29-42 (Castrovillari)</t>
  </si>
  <si>
    <t>Via G. Matteotti, 1</t>
  </si>
  <si>
    <t>San Donato di Ninea</t>
  </si>
  <si>
    <t>Strada Statale 19 delle Calabrie, 29-42</t>
  </si>
  <si>
    <t>Castrovillari</t>
  </si>
  <si>
    <t>07.50</t>
  </si>
  <si>
    <t>Strada Statale 19 delle Calabrie, 29-42 (Castrovillari) -&gt; Via G. Galabria Polisportivo, 14 (Castrovillari) -&gt; Via Madre Teresa di Calcutta, 57 (San Marco Argentano) -&gt; Piazza della Repubblica, 101 (Roggiano Gravina) -&gt; Strada Provinciale 123 (Roggiano Gravina) -&gt; Strada Provinciale 123 (Malvito) -&gt; Strada Provinciale 116, 55 (Mottafollone) -&gt; Via Papa Giovanni XXIII, 44 (Mottafollone) -&gt; Strada Provinciale 263, 17 (San Sosti) -&gt; Via Armando Diaz, 63 (San Sosti) -&gt; Strada Provinciale 263 (San Donato di Ninea) -&gt; Via G. Matteotti, 1 (San Donato di Ninea)</t>
  </si>
  <si>
    <t>108</t>
  </si>
  <si>
    <t>b</t>
  </si>
  <si>
    <t>3 c.c. feriali,  sul percorso Acri-Lagaro', esclusa la diramazione,  di km. 28,700</t>
  </si>
  <si>
    <t>AR</t>
  </si>
  <si>
    <t>F</t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</si>
  <si>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05:45</t>
    </r>
    <r>
      <rPr>
        <b/>
        <sz val="10"/>
        <rFont val="Arial"/>
        <family val="2"/>
      </rPr>
      <t xml:space="preserve"> A 7</t>
    </r>
    <r>
      <rPr>
        <sz val="10"/>
        <rFont val="Arial"/>
        <family val="2"/>
      </rPr>
      <t xml:space="preserve">:00 </t>
    </r>
    <r>
      <rPr>
        <b/>
        <sz val="10"/>
        <rFont val="Arial"/>
        <family val="2"/>
      </rPr>
      <t xml:space="preserve"> P</t>
    </r>
    <r>
      <rPr>
        <sz val="10"/>
        <rFont val="Arial"/>
        <family val="2"/>
      </rPr>
      <t xml:space="preserve"> 7:00</t>
    </r>
    <r>
      <rPr>
        <b/>
        <sz val="10"/>
        <rFont val="Arial"/>
        <family val="2"/>
      </rPr>
      <t xml:space="preserve"> A</t>
    </r>
    <r>
      <rPr>
        <sz val="10"/>
        <rFont val="Arial"/>
        <family val="2"/>
      </rPr>
      <t xml:space="preserve"> 08:15 </t>
    </r>
    <r>
      <rPr>
        <b/>
        <sz val="10"/>
        <rFont val="Arial"/>
        <family val="2"/>
      </rPr>
      <t xml:space="preserve"> P</t>
    </r>
    <r>
      <rPr>
        <sz val="10"/>
        <rFont val="Arial"/>
        <family val="2"/>
      </rPr>
      <t xml:space="preserve"> 14:00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15:15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15:15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16:30</t>
    </r>
  </si>
  <si>
    <t>109</t>
  </si>
  <si>
    <t>c</t>
  </si>
  <si>
    <t>1 corsa nel periodo scolastico, sul percorso Serricella-Canaletta- Scarduso-Cuta-Serricella, senza la  diramazione per Varco S.Mauro, di km. 21,200;</t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</si>
  <si>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07:15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08:15</t>
    </r>
    <r>
      <rPr>
        <b/>
        <sz val="10"/>
        <rFont val="Arial"/>
        <family val="2"/>
      </rPr>
      <t xml:space="preserve"> P</t>
    </r>
    <r>
      <rPr>
        <sz val="10"/>
        <rFont val="Arial"/>
        <family val="2"/>
      </rPr>
      <t xml:space="preserve"> 13:20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14:20</t>
    </r>
  </si>
  <si>
    <t>ORARI</t>
  </si>
  <si>
    <t>D</t>
  </si>
  <si>
    <t>Via Tenuti, 17 (Marano Principato) -&gt; Cozzo Di Monte, 4 (Cerisano) -&gt; Contrada Valli, 2 (Cerisano) -&gt; Viale Roma, 35 (Cerisano) -&gt; Viale Senatore Nicola Vaccaro, 21 (Cerisano) -&gt; Strada Provinciale 45, 24 (Mendicino) -&gt; Strada Provinciale 45, 49 (Mendicino) -&gt; Viale della Concordia, 19 (Mendicino) -&gt; Via Ferrera, 3 (Mendicino) -&gt; Viale della Concordia, 126 (Mendicino) -&gt; Viale della Concordia, 167 (Mendicino) -&gt; Via Europa (Mendicino) -&gt; Via Papa Giovanni XXIII, 111 (Mendicino) -&gt; Contrada Cozzo Pisani (Cosenza) -&gt; Via Francesco Corsonello (Cosenza) -&gt; Ospedale Mariano Santo (Cosenza) -&gt; Piazza della Riforma (Cosenza) -&gt; Autostazione Cosenza (Cosenza)</t>
  </si>
  <si>
    <t>via Tenuti</t>
  </si>
  <si>
    <t>Marano Principato</t>
  </si>
  <si>
    <t>Autostazione di Cosenza</t>
  </si>
  <si>
    <t>Cosenza</t>
  </si>
  <si>
    <t>07.15</t>
  </si>
  <si>
    <t>07.29</t>
  </si>
  <si>
    <t>Autostazione Cosenza (Cosenza) -&gt; Piazza della Riforma, 3 (Cosenza) -&gt; Ospedale Mariano Santo (Cosenza) -&gt; Via Tommaso Arnoni (Cosenza) -&gt; Contrada Cozzo Pisani (Cosenza) -&gt; Via Rosario, 211 (Mendicino) -&gt; Via Europa (Mendicino) -&gt; Viale della Concordia, 167 (Mendicino) -&gt; Viale della Concordia, 101 (Mendicino) -&gt; Viale della Concordia, 12 (Mendicino) -&gt; Viale della Concordia, 10 (Mendicino) -&gt; Strada Provinciale 45, 49 (Mendicino) -&gt; Strada Provinciale 45, 24 (Mendicino) -&gt; Viale Senatore Nicola Vaccaro, 12 (Cerisano) -&gt; Viale Roma, 35 (Cerisano) -&gt; Contrada Valli, 2 (Cerisano) -&gt; Cozzo Di Monte, 4 (Cerisano) -&gt; Via Tenuti, 17 (Marano Principato)</t>
  </si>
  <si>
    <t>Austazione di Cosenza</t>
  </si>
  <si>
    <t>Via Tenuti</t>
  </si>
  <si>
    <t>13.35</t>
  </si>
  <si>
    <t>14.09</t>
  </si>
  <si>
    <t>Viale Senatore Nicola Vaccaro, 21 (Cerisano) -&gt; Piazza della Riforma (Cosenza) -&gt; Autostazione Cosenza (Cosenza) -&gt; Strada Statale 19 delle Calabrie (Rende) -&gt; Strada Provinciale 35 (San Fili) -&gt; Via XX Settembre, 16 (San Fili) -&gt; Via Piano Ghiande, 5 (San Fili) -&gt; Strada Statale 18, 27 (Paola) -&gt; Via della Liberta, 4 (Paola) -&gt; Piazzale Antonio Bandiera (Paola) -&gt; Via San Agata Soprana, 2 (Paola) -&gt; Via Maggiore Alfonso Vaccari, 159 (Fuscaldo) -&gt; Via Fuscaldo, 2 (Fuscaldo) -&gt; Via Maggiore Alfonso Vaccari, 159 (Fuscaldo) -&gt; Strada Statale  283 (Acquappesa) -&gt; Strada Statale  283 (Acquappesa) -&gt; Strada Statale  283 (Acquappesa) -&gt; Strada Statale 18 Tirrena Inferiore (Acquappesa)</t>
  </si>
  <si>
    <t>via Sen. Vaccaro</t>
  </si>
  <si>
    <t>Cerisano</t>
  </si>
  <si>
    <t xml:space="preserve">Strada Statale 18 Tirrena Inferiore </t>
  </si>
  <si>
    <t>Acquappesa</t>
  </si>
  <si>
    <t>06.30</t>
  </si>
  <si>
    <t>08.25</t>
  </si>
  <si>
    <t>Strada Statale 18 Tirrena Inferiore (Acquappesa) -&gt; Strada Statale 283, 21 (Acquappesa) -&gt; Strada Statale  283 (Acquappesa) -&gt; Strada Statale 283, 21 (Acquappesa) -&gt; Via Maggiore Alfonso Vaccari, 159 (Fuscaldo) -&gt; Via Fuscaldo, 2 (Fuscaldo) -&gt; Via Maggiore Alfonso Vaccari, 159 (Fuscaldo) -&gt; Via San Agata Soprana, 22-24 (Paola) -&gt; Piazzale Antonio Bandiera (Paola) -&gt; Via della Liberta, 4 (Paola) -&gt; Strada Statale 18 Tirrena Inferiore-Piazzale Rione Croce (Paola) -&gt; Via Piano Ghiande, 5 (San Fili) -&gt; Via XX Settembre, 16 (San Fili) -&gt; Strada Provinciale 35 (San Fili) -&gt; Via Alessandro Volta, 114 (Rende) -&gt; Autostazione Cosenza (Cosenza) -&gt; Piazza della Riforma (Cosenza) -&gt; Viale Senatore Nicola Vaccaro, 21 (Cerisano)</t>
  </si>
  <si>
    <t>13.00</t>
  </si>
  <si>
    <t>14.54</t>
  </si>
  <si>
    <t>PRA</t>
  </si>
  <si>
    <t>E</t>
  </si>
  <si>
    <t>C</t>
  </si>
  <si>
    <t xml:space="preserve"> </t>
  </si>
  <si>
    <t>costo giornaliero</t>
  </si>
  <si>
    <t>207 VII</t>
  </si>
  <si>
    <t>508 bis</t>
  </si>
  <si>
    <t>208 VI</t>
  </si>
  <si>
    <t>814 bis</t>
  </si>
  <si>
    <t>803 ter</t>
  </si>
  <si>
    <t>709 IX</t>
  </si>
  <si>
    <t>706 VIII</t>
  </si>
  <si>
    <t>416 ter</t>
  </si>
  <si>
    <t>404 bis</t>
  </si>
  <si>
    <t>38039 ter</t>
  </si>
  <si>
    <t>38037 bis</t>
  </si>
  <si>
    <t>38035 bis</t>
  </si>
  <si>
    <t>38038 bis</t>
  </si>
  <si>
    <t>38018 bis</t>
  </si>
  <si>
    <t>38007 bis</t>
  </si>
  <si>
    <t>38004 bis</t>
  </si>
  <si>
    <t>38003 bis</t>
  </si>
  <si>
    <t>109 bis</t>
  </si>
  <si>
    <t>104 bis</t>
  </si>
  <si>
    <t>112 bis</t>
  </si>
  <si>
    <t>2321 V</t>
  </si>
  <si>
    <t>711 bis</t>
  </si>
  <si>
    <t>702 bis</t>
  </si>
  <si>
    <t>116 X</t>
  </si>
  <si>
    <t>116 IV</t>
  </si>
  <si>
    <t>1422 bis</t>
  </si>
  <si>
    <t>1403 bis</t>
  </si>
  <si>
    <t>1303 bis</t>
  </si>
  <si>
    <t>7901 bis</t>
  </si>
  <si>
    <t>7508 bis</t>
  </si>
  <si>
    <t>7501 bis</t>
  </si>
  <si>
    <t>7404 bis</t>
  </si>
  <si>
    <t>7112 bis</t>
  </si>
  <si>
    <t>7105 bis</t>
  </si>
  <si>
    <t>Si evidenzia che tali corse aggiuntive sono state previste come servizi bis rispetto al servizio al quale si affiancano in base alle esigenze riscontrate nell’anno scolastico 2020-2021 ma si garantisce fin d’ora ampia disponibilità a modificare le stesse e/o gli orari in base alle eventuali esigenze che si andranno a manifestare al momento dell’inizio dell’anno scolastico 2021-2022 o nel corso dello stesso.</t>
  </si>
  <si>
    <t>Scolastica</t>
  </si>
  <si>
    <t>Rose</t>
  </si>
  <si>
    <t>Strada Provinciale 247, 6</t>
  </si>
  <si>
    <t>Autostazione</t>
  </si>
  <si>
    <t>Auto stazione Cosenza - Strada Provinciale 247, 6 Rose</t>
  </si>
  <si>
    <t>Strada Provinciale 247, 6 Rose - Autostazione Cosenza</t>
  </si>
  <si>
    <t>Torano C.llo</t>
  </si>
  <si>
    <t>Viale Magna Grecia, 37-61</t>
  </si>
  <si>
    <t>S. Marco Arg.</t>
  </si>
  <si>
    <t>Strada Provinciale 94, 12</t>
  </si>
  <si>
    <t>Tarsia</t>
  </si>
  <si>
    <t>Strada Provinciale 176</t>
  </si>
  <si>
    <t>Strada provinciale 196 Tarsia - Strada Provinciale 94,12 S. Marco Arg.</t>
  </si>
  <si>
    <t>Strada Provinciale 94, 12 S. Marco Arg. - Strada provinciale 196 Tarsia</t>
  </si>
  <si>
    <t>Autostazione Cosenza - Viale Magna Grecia 37 - 61 Torano C.llo</t>
  </si>
  <si>
    <t>Viale Magra Grecia 37 - 61 Torano C.llo - Autostazione Cosenza</t>
  </si>
  <si>
    <t>C/da Cimino, 119</t>
  </si>
  <si>
    <t>Viale Magra Grecia 37 - 61 Torano C.llo - C/da Cimino, 119 S. Marco Arg.</t>
  </si>
  <si>
    <t>C/da Cimino, 119  S. Marco Arg. - Viale Magra Grecia 37 - 61 Torano C.llo</t>
  </si>
  <si>
    <t>Autostazione Cosenza - C/da Cimino , 119 S. Marco Arg.</t>
  </si>
  <si>
    <t>C/da Cimino, 119  S. Marco Arg. - Autistazione Cosenza</t>
  </si>
  <si>
    <t>Lunghezza</t>
  </si>
  <si>
    <t>Giorni</t>
  </si>
  <si>
    <t>Dettaglio</t>
  </si>
  <si>
    <t>Numero c</t>
  </si>
  <si>
    <t>Provincia</t>
  </si>
  <si>
    <t>Fermata</t>
  </si>
  <si>
    <t>Macro-Itinerario</t>
  </si>
  <si>
    <t>Id Core</t>
  </si>
  <si>
    <t>aggiornamento al 02/09/2021</t>
  </si>
  <si>
    <t>Corse scolastiche aggiuntive programmate per l’anno scolastico 2021/2022</t>
  </si>
  <si>
    <t>AUTOSERVIZI CARNEVALE S.r.l.</t>
  </si>
  <si>
    <t>totale giornaliero</t>
  </si>
  <si>
    <t>07:59 07:59</t>
  </si>
  <si>
    <t>07:34 07:34</t>
  </si>
  <si>
    <t>Castrolibero</t>
  </si>
  <si>
    <t>Istituto Maiorana</t>
  </si>
  <si>
    <t>Rende</t>
  </si>
  <si>
    <t xml:space="preserve"> Cancello Magdalone</t>
  </si>
  <si>
    <t>Cancello Magdalone - Via L.Da Vinci - Via Rossini - Via Lenin - Roges Metropolis - Istituto Maiorana</t>
  </si>
  <si>
    <t>-</t>
  </si>
  <si>
    <t>Montalto Uffugo</t>
  </si>
  <si>
    <t>Via Benedetto Croce</t>
  </si>
  <si>
    <t>Via Benedetto Croce - Viale Trieste - Settimo - Via C. Colombo - Cancello Magdalone</t>
  </si>
  <si>
    <t>13:32 13:52 14:22</t>
  </si>
  <si>
    <t>13:10 13:30 14:00</t>
  </si>
  <si>
    <t>Loc. Taverna</t>
  </si>
  <si>
    <t>Via Valle del Neto</t>
  </si>
  <si>
    <t xml:space="preserve">Via Valle del Neto - Commenda - Via Verdi - Via Volta Stazione Ferroviaria - Via C. Colombo - Settimo - Viale Trieste - Via Benedetto Croce - Via Mesca - Loc. Taverna </t>
  </si>
  <si>
    <t>Scalea</t>
  </si>
  <si>
    <t>Piazza Moro</t>
  </si>
  <si>
    <t xml:space="preserve">Belvedere Marittimo </t>
  </si>
  <si>
    <t>Piazza Amellino</t>
  </si>
  <si>
    <t>Piazza Amellino - Belvedere Marina  Scuola - Via degli Ulivi - C.da San Bartolo - Stazione Ferroviaria Marcellina - Località Pantano - Piazza Moro</t>
  </si>
  <si>
    <t>Bonifati</t>
  </si>
  <si>
    <t>Piazza Ferrante</t>
  </si>
  <si>
    <t>C.da San Basile</t>
  </si>
  <si>
    <t xml:space="preserve">C.da S. Basile  - BV Bonifati/Sangineto - Loc. Crocicella - Piazza Ferrante </t>
  </si>
  <si>
    <t>C.da San Baile</t>
  </si>
  <si>
    <t>Piazza IV Novembre</t>
  </si>
  <si>
    <t xml:space="preserve">Piazza IV Novembre - Istituto Tescnico Fuscaldo Marina - Stazione Ferroviaria Guardia P. - Santa Maria di Mare - Bosco - Stazione Ferroviaria Bonifati/Cittadella - Capofella - C.da  Cacciola - C.da S. Basile </t>
  </si>
  <si>
    <t>Guardia Piemontese</t>
  </si>
  <si>
    <t>Stazione Ferroviaria Guardia P.</t>
  </si>
  <si>
    <t>Stazione Ferroviaria Guardia Piemontese - Santa Maria di Mare - Capofella - C.da Cacciola - C.da San Basile - Loc. Crocicella - Piazza Ferrante</t>
  </si>
  <si>
    <t>Satzione Ferroviaria Guardia P.</t>
  </si>
  <si>
    <t>Sangineto</t>
  </si>
  <si>
    <t>BV.Sangineto</t>
  </si>
  <si>
    <t xml:space="preserve">BV. Sangineto - Bosco - Santa Maria di Mare - Stazione Ferroviaria Guardia P. </t>
  </si>
  <si>
    <t>Largo Dogana</t>
  </si>
  <si>
    <t>Piazza Ferrante - C.da San Basile - Cacciola - BV: Sangineto - Capofella - Stazione Ferroviara Bonifati/Cittadella - Cittadella del Capo - Bosco - Santa Maria di Mare - Stazione Ferroviaria Guardia P. - Istituto Tecnico Fuscaldo Marina - Largo Dogana</t>
  </si>
  <si>
    <t>Cetraro</t>
  </si>
  <si>
    <t>Santa Maria di Mare</t>
  </si>
  <si>
    <t>Istituto Tecnico Dimante</t>
  </si>
  <si>
    <t>Istituto Tecnico Diamante - Piazza Amellino - BV Portosalvo - C.da Palazza - Capofella - C.da Bosco - Santa Maria di Mare</t>
  </si>
  <si>
    <t>Istituto Tecnico Diamante</t>
  </si>
  <si>
    <t>Capofella</t>
  </si>
  <si>
    <t>Capofella - C.da Palazza - BV. Portosalvo - Piazza Amellino - Istituto Tecnico Diamante</t>
  </si>
  <si>
    <t xml:space="preserve">Capofella </t>
  </si>
  <si>
    <t>BV. Corso San Benedetto</t>
  </si>
  <si>
    <t xml:space="preserve">BV. Corso San Benedetto - Malvitani - S.Maria di Mare - Cetraro Marina - BV SS18 Cittadella - Capofella </t>
  </si>
  <si>
    <t>:</t>
  </si>
  <si>
    <t>Piazza San Francesco</t>
  </si>
  <si>
    <t>Autostazione - Piazza Riforma - Molino Irto - Laurignano - Tessano - C.da Cappuccini - Basso Dipignano - Piazza dei Martiri - Piazza San Francesco</t>
  </si>
  <si>
    <t>Paterno Calabro</t>
  </si>
  <si>
    <t>Piazza S.Francesco - Piazza dei Martiri - C.da Cappuccini - Tessano - Laurignano - Molino Irto - Piazza Riforma - Piazza G.Mancini - Autostazione</t>
  </si>
  <si>
    <t xml:space="preserve">Marano Marchesato </t>
  </si>
  <si>
    <t>Piazza Curcio</t>
  </si>
  <si>
    <t>C.da Marchesato Istituto Maiorana</t>
  </si>
  <si>
    <t>C.da Marchesato Istituto Maiorana - Via Magna Grecia - Roges - S.Agostino - Saporito - Ortomatera - C.da Vallonaro - Via vanni - Via Mafalda di Savoia - Nogiano - Piazza Curcio</t>
  </si>
  <si>
    <t>08:45 09:45 17:45 18:45 19:45</t>
  </si>
  <si>
    <t>08:20 09:20 17:20 18:20 19:20</t>
  </si>
  <si>
    <t xml:space="preserve">Feriale - Lunedì Martedì Mercoledì Giovedì Venerdì </t>
  </si>
  <si>
    <t>Z80</t>
  </si>
  <si>
    <t>Piazza Giacomo Mancini</t>
  </si>
  <si>
    <t>Unical Terminal</t>
  </si>
  <si>
    <t>Unical Terminal - Cus - Roges Metroplis - Via Busento - Viale Cosmai - Autostazione - Piazza Giacomo Mancini</t>
  </si>
  <si>
    <t>08:15 09:15 17:15 18:15 19:15</t>
  </si>
  <si>
    <t>07:50 08:50 16:50 17:50 18:50</t>
  </si>
  <si>
    <t>Piazza Giacomo Mancini - Via Falcone - Via Borsellino - Viale Cosmai - Roges - Unical Terminal</t>
  </si>
  <si>
    <t>BV. Savagli</t>
  </si>
  <si>
    <t>Autostazione - Via Falcone - Viale Cosmai - Roges - S.Agostino - Saporito - Ortomatera - Surdo - Malvitani - Campo Sportivo - Morelli - Curcio - Piazza Conforti - Mulini - Carmine - Persanolento - BV Savagli</t>
  </si>
  <si>
    <t>Autostazione - Via Falcone - Viale Cosmai - Via Magna Grecia - Andreotta - Serra Miceli - Castrolibero - Santa Lucia - BV Rivotesi - BV Savagli.</t>
  </si>
  <si>
    <t>Via Papa Giovanni XXIII</t>
  </si>
  <si>
    <t>Via Papa Giovanni XXIII - Persanolento - Carmine  - Mulini - Piazza Conforti - Curcio - Morelli - Campo Sportivo - Malvitani - Surdo - Ortomatera - Saporito - S.Agostino - Roges - Viale Cosmai - Via Falcone - Autostazione</t>
  </si>
  <si>
    <t>Via Papa Giovanni XXIII - BV Rivotesi - Santa Lucia - Castrolibero - Serra Miceli - Andreotta - Via Magna Grecia - Viale Cosmai - Via Falcone - Autostazione</t>
  </si>
  <si>
    <t>08:40 11:10 17:55 18:25 19:25</t>
  </si>
  <si>
    <t>08:15 10:45 17:30 18:00 19:00</t>
  </si>
  <si>
    <t>Feriale - Lunedì Martedì Mercoledì Giovedì Venerdì</t>
  </si>
  <si>
    <t>Roges</t>
  </si>
  <si>
    <t>Unical</t>
  </si>
  <si>
    <t>Unical Terminal - Via Marconi - Via Rossini - Commenda - Via Lenin - Roges Metropolis</t>
  </si>
  <si>
    <t>08:10 08:15 10:40 17:30 18:30</t>
  </si>
  <si>
    <t>07:40 07:45 10:10 17:00 18:00</t>
  </si>
  <si>
    <t xml:space="preserve">Roges </t>
  </si>
  <si>
    <t>Roges Metropolis - Via Kennedy - Commenda - Via della Resistenza - Via Verdi - Via Marconi - Unical Terminal</t>
  </si>
  <si>
    <t>08:55 09:55 17:55 18:55 19:40</t>
  </si>
  <si>
    <t>08:30 09:30 17:30 18:30 19:15</t>
  </si>
  <si>
    <t>Commenda</t>
  </si>
  <si>
    <t>Unical Mrtensson</t>
  </si>
  <si>
    <t>Unical Martensson - Terminal - Cus - Via Marconi - Via Rossini - Commneda</t>
  </si>
  <si>
    <t>08:29 09:24 10:59 17:29 18:29</t>
  </si>
  <si>
    <t xml:space="preserve">08:00 08:55 10:30 17:00 18:00 </t>
  </si>
  <si>
    <t>Unical Martensson</t>
  </si>
  <si>
    <t xml:space="preserve">Commenda </t>
  </si>
  <si>
    <t>Commenda - Via della Resistenza - Via Verdi - Via Marconi - Unical Martensson</t>
  </si>
  <si>
    <t>Arcavacata</t>
  </si>
  <si>
    <t xml:space="preserve">Arcavacata Nuova Chiesa - Unical - Quattromiglia - Commenda - Roges - Viale Cosmai - Via Falcone - Cosenza Autostazione </t>
  </si>
  <si>
    <t>Autostazione - Via Falcone - Viale Cosmai  -  Roges - Commenda - Quattromiglia - Unical - Arcavacata  Nuova Chiesa</t>
  </si>
  <si>
    <t>Orario Arrivo</t>
  </si>
  <si>
    <t xml:space="preserve">Orario Partenza </t>
  </si>
  <si>
    <t>KM GIORNALIERI</t>
  </si>
  <si>
    <t>Km Totali Effettivi</t>
  </si>
  <si>
    <t>Km Totali Programmati</t>
  </si>
  <si>
    <t>Giorni/Anno Reg</t>
  </si>
  <si>
    <t>COEFFICIENTE DI RIEMPIMENTO BUS AL 80%</t>
  </si>
  <si>
    <t xml:space="preserve"> PERIODO DI PROGRAMMAZIONE: DAL 20.09.2021 </t>
  </si>
  <si>
    <t xml:space="preserve">Ulteriori corse feriali in eccedenza per distanziamento COVID-19 </t>
  </si>
  <si>
    <r>
      <t xml:space="preserve">PROGRAMMA D'ESERCIZIO </t>
    </r>
    <r>
      <rPr>
        <b/>
        <u/>
        <sz val="9"/>
        <rFont val="GeosansLight"/>
      </rPr>
      <t xml:space="preserve"> </t>
    </r>
    <r>
      <rPr>
        <b/>
        <sz val="9"/>
        <rFont val="GeosansLight"/>
      </rPr>
      <t xml:space="preserve">  ANNO 2021  </t>
    </r>
  </si>
  <si>
    <t>AZIENDA: Consorzio Autolinee DUE scarl</t>
  </si>
  <si>
    <t xml:space="preserve">AZIENDA : S.A.J. </t>
  </si>
  <si>
    <r>
      <t xml:space="preserve">PROGRAMMA DI ESERCIZIO </t>
    </r>
    <r>
      <rPr>
        <b/>
        <u/>
        <sz val="9"/>
        <rFont val="GeosansLight"/>
      </rPr>
      <t xml:space="preserve"> </t>
    </r>
    <r>
      <rPr>
        <b/>
        <sz val="9"/>
        <rFont val="GeosansLight"/>
      </rPr>
      <t xml:space="preserve">  ANNO 2021/2022  </t>
    </r>
  </si>
  <si>
    <t>Tot. Km</t>
  </si>
  <si>
    <t>Costo/km</t>
  </si>
  <si>
    <t>Orario partenza</t>
  </si>
  <si>
    <t>Orario arrivo</t>
  </si>
  <si>
    <t>Via Giotto, 3 (Trebisacce) -&gt; Viale Italia, 30 (Trebisacce) -&gt; Strada Provinciale 153, 7 (Albidona) -&gt; Via Principe Umberto, 126 (Albidona) -</t>
  </si>
  <si>
    <t>ritorno</t>
  </si>
  <si>
    <t>Via Giotto,3</t>
  </si>
  <si>
    <t>Trebisacce</t>
  </si>
  <si>
    <t>Via Principe Umberto ,126</t>
  </si>
  <si>
    <t>Albidona</t>
  </si>
  <si>
    <t>08:10  13:10</t>
  </si>
  <si>
    <t>08:40     13:40</t>
  </si>
  <si>
    <t>Via Principe Umberto, 126 (Albidona) -&gt; Strada Provinciale 153, 7 (Albidona) -&gt; Viale Italia, 30 (Trebisacce) -&gt; Via Giotto, 3 (Trebisacce)</t>
  </si>
  <si>
    <t>andata</t>
  </si>
  <si>
    <t>08:40  13:40</t>
  </si>
  <si>
    <t>09:10 14:10</t>
  </si>
  <si>
    <t xml:space="preserve"> Via Giuseppe Mazzini, 32 (Francavilla Marittima) -&gt; Via Monsignor R. Barbieri, 4 (Francavilla Marittima) -&gt; Via Nazionale SS92 (Francavilla Marittima) -&gt; Strada Statale 92, 22 (Cerchiara di Calabria) -&gt; Strada Provinciale 159 (Villapiana) -&gt; Strada Provinciale 253, 291-333 (Villapiana) -&gt; Via Giotto, 3 (Trebisacce) -</t>
  </si>
  <si>
    <t>Via Giuseppe Mazzini,32</t>
  </si>
  <si>
    <t>Francavilla M.</t>
  </si>
  <si>
    <t>08:30 13:40</t>
  </si>
  <si>
    <t>09:05 14:12</t>
  </si>
  <si>
    <t xml:space="preserve">Via Giotto, 3 (Trebisacce) -&gt; Strada Provinciale 253, 421 (Villapiana) -&gt; Strada Provinciale 253, 135 (Villapiana) -&gt; Strada Statale 92, 22 (Cerchiara di Calabria) -&gt; Via Nazionale SS92 (Francavilla Marittima) -&gt; Via Monsignor R. Barbieri, 4 (Francavilla Marittima) -&gt; Via Giuseppe Mazzini, 32 (Francavilla Marittima) </t>
  </si>
  <si>
    <t>08:00 13:05</t>
  </si>
  <si>
    <t>08:30 13:37</t>
  </si>
  <si>
    <t xml:space="preserve"> Strada Provinciale 253, 291-333 (Villapiana) -&gt; Via Giotto, 3 (Trebisacce)</t>
  </si>
  <si>
    <t>Strada Provinciale 253, 291-333</t>
  </si>
  <si>
    <t>Villapiana Lido</t>
  </si>
  <si>
    <t>07:50 08:45</t>
  </si>
  <si>
    <t>08:05 09:00</t>
  </si>
  <si>
    <t xml:space="preserve">Via Giotto, 3 (Trebisacce) -&gt; Strada Provinciale 253, 421 (Villapiana) </t>
  </si>
  <si>
    <t>13:10 13:35</t>
  </si>
  <si>
    <t>13:22 13:47</t>
  </si>
  <si>
    <t>Via Giotto, 3 (Trebisacce) -&gt; Viale Calabria, 10 (Amendolara) -&gt; Strada Statale 106 Jonica, 13 (Roseto Capo Spulico) -&gt; Corso della Vittoria, 21 (Montegiordano) -&gt; Via Taranto, 1 (Rocca Imperiale) -&gt; Via Eraclea, 26 (Nova Siri) -&gt; Via Puglia, 71 (Policoro) -&gt; Via Salerno, 75 (Policoro)</t>
  </si>
  <si>
    <t>Via Salerno, 75</t>
  </si>
  <si>
    <t>Policoro</t>
  </si>
  <si>
    <t>MT</t>
  </si>
  <si>
    <t>Via Salerno, 75 (Policoro) -&gt; Via Puglia, 71 (Policoro) -&gt; Via Eraclea, 26 (Nova Siri) -&gt; Via Taranto, 1 (Rocca Imperiale) -&gt; Corso della Vittoria, 21 (Montegiordano) -&gt; Strada Statale 106 Jonica, 13 (Roseto Capo Spulico) -&gt; Viale Calabria, 10 (Amendolara) -&gt; Via Giotto, 3 (Trebisacce)</t>
  </si>
  <si>
    <t>Via Giotto, 3 (Trebisacce) -&gt; Strada Provinciale 253, 421 (Villapiana) -&gt; Strada Provinciale 253, 135 (Villapiana) -&gt; Piazza XV Agosto (Cassano all'Ionio)</t>
  </si>
  <si>
    <t>Piazza XV Agosto</t>
  </si>
  <si>
    <t>Cassano all' Ionio</t>
  </si>
  <si>
    <t>07:45 09:00</t>
  </si>
  <si>
    <t>08:05 09:20</t>
  </si>
  <si>
    <t>Piazza XV Agosto (Cassano all'Ionio) -&gt; Strada Provinciale 159 (Villapiana) -&gt; Strada Provinciale 253, 291-333 (Villapiana) -&gt; Via Giotto, 3 (Trebisacce)</t>
  </si>
  <si>
    <t>13:20 15:45</t>
  </si>
  <si>
    <t>13:40 16:05</t>
  </si>
  <si>
    <t>Piazza XV Agosto (Cassano all'Ionio) -&gt; Strada Provinciale 166, 69 (Cassano all'Ionio) -&gt; Vicolo I Sibari, 43 (Cassano all'Ionio) -&gt; Via Papa Giovanni Paolo I, 1 (Cassano all'Ionio) -&gt; Corso Giuseppe Garibaldi, 11 (Cassano all'Ionio) -&gt; Bivio Maroglio SP 165 (Castrovillari) -&gt; Contrada Salituri SP 165 (Castrovillari) -&gt; Strada Provinciale 263, 8 (Castrovillari) -&gt; Piazzale della Stazione (Castrovillari)</t>
  </si>
  <si>
    <t>Piazzale della Stazione</t>
  </si>
  <si>
    <t>Piazzale della Stazione (Castrovillari) -&gt; Strada Provinciale 263, 8 (Castrovillari) -&gt; Contrada Salituri SP 165 (Castrovillari) -&gt; Bivio Maroglio SP 165 (Castrovillari) -&gt; Corso Giuseppe Garibaldi, 11 (Cassano all'Ionio) -&gt; Via Nicola Calipari (Cassano all'Ionio) -&gt; Vicolo I Sibari, 43 (Cassano all'Ionio) -&gt; Strada Provinciale 166, 69 (Cassano all'Ionio) -&gt; Piazza XV Agosto (Cassano all'Ionio)</t>
  </si>
  <si>
    <t>Km giorno</t>
  </si>
  <si>
    <t>Via Alcide De Gasperi, 12</t>
  </si>
  <si>
    <t>Via Madre Teresa di Calcutta, 57 (San Marco Argentano)</t>
  </si>
  <si>
    <t>Via Madre Teresa di calcutta, 57</t>
  </si>
  <si>
    <t>7:05               12:20</t>
  </si>
  <si>
    <t>7:50               13:05</t>
  </si>
  <si>
    <t>8:30               13:30</t>
  </si>
  <si>
    <t>9:15               14:15</t>
  </si>
  <si>
    <t>S.A.T. S.r.l.</t>
  </si>
  <si>
    <t>aggiornamento al 08/09/2021</t>
  </si>
  <si>
    <t>C.so Italia, Amantea - Piazzale A. Bandiera, Paola</t>
  </si>
  <si>
    <t xml:space="preserve">C.so Italia </t>
  </si>
  <si>
    <t>Amantea</t>
  </si>
  <si>
    <t>Piazzale A. Bandiera</t>
  </si>
  <si>
    <t>7:10 / 8:45</t>
  </si>
  <si>
    <t>8:15 / 9:50</t>
  </si>
  <si>
    <t>Piazzale A. Bandiera, Paola - C.so Italia, Amantea</t>
  </si>
  <si>
    <t>C.so Italia</t>
  </si>
  <si>
    <t>13:20 / 14:20</t>
  </si>
  <si>
    <t>14:25 / 15:25</t>
  </si>
  <si>
    <t>AZIENDA: AMC</t>
  </si>
  <si>
    <r>
      <t xml:space="preserve">PROGRAMMA D'ESERCIZIO </t>
    </r>
    <r>
      <rPr>
        <b/>
        <u/>
        <sz val="9"/>
        <rFont val="GeosansLight"/>
      </rPr>
      <t>- CITTA' DI COSENZA -</t>
    </r>
    <r>
      <rPr>
        <b/>
        <sz val="9"/>
        <rFont val="GeosansLight"/>
      </rPr>
      <t xml:space="preserve">  A.M.A.CO. S.P.A FERIALE  ANNO 2021 - INVERNALE - </t>
    </r>
  </si>
  <si>
    <t>SVILUPPO LINEE   - ESERCIZIO URBANO -</t>
  </si>
  <si>
    <t>Polo Scolastico C.da Andreotta Castrolibero- Piazza delle Province - Polo Scolastico C.da Andreotta Castrolibero</t>
  </si>
  <si>
    <t>circolare</t>
  </si>
  <si>
    <t>Polo Scolastico</t>
  </si>
  <si>
    <t>COSENZA</t>
  </si>
  <si>
    <t>IA</t>
  </si>
  <si>
    <t>Piazza delle Province - Istituto Alberghiero</t>
  </si>
  <si>
    <t>ANDATA</t>
  </si>
  <si>
    <t>Piazza Delle Province</t>
  </si>
  <si>
    <t>Istituto Alberghiero</t>
  </si>
  <si>
    <t>Istituto Albherghiero - Piazza Delle Province</t>
  </si>
  <si>
    <t>RITORNO</t>
  </si>
  <si>
    <t>IPSIA</t>
  </si>
  <si>
    <t>Istituto Professionale Via degli Stadi - Piazza delle Province</t>
  </si>
  <si>
    <t>Istituto Professionale Via degli Stadi</t>
  </si>
  <si>
    <t>Piazza G. Mancini - Badessa di Mussano</t>
  </si>
  <si>
    <t>Piazza G. Mancini</t>
  </si>
  <si>
    <t>Badessa di Mussanoi</t>
  </si>
  <si>
    <t>Badessa di Mussano - Piazza G. Mancini</t>
  </si>
  <si>
    <t>Badessa di Mussano</t>
  </si>
  <si>
    <t>Piazza G. Mancini - Borgo P. - San Ippolito - Piazza G. Mancini</t>
  </si>
  <si>
    <t>Piazza G. Mancini - Fiego - Iassa - Piazza G. Mancini</t>
  </si>
  <si>
    <t>Lunghezza (km)</t>
  </si>
  <si>
    <t>Centro</t>
  </si>
  <si>
    <t>Corse</t>
  </si>
  <si>
    <t>Note</t>
  </si>
  <si>
    <t>€/Km</t>
  </si>
  <si>
    <t>Costo Giornaliero</t>
  </si>
  <si>
    <t>Orario Partenza</t>
  </si>
  <si>
    <t>9248</t>
  </si>
  <si>
    <t>177</t>
  </si>
  <si>
    <t>71 bis</t>
  </si>
  <si>
    <t>Via San Francesco da Paola, 2 (Montalto Uffugo) -&gt; Via Aldo Moro, 31 (Montalto Uffugo)</t>
  </si>
  <si>
    <t>Via San Francesco da Paola, 2</t>
  </si>
  <si>
    <t>Via Aldo Moro, 31</t>
  </si>
  <si>
    <t>304</t>
  </si>
  <si>
    <t>1556</t>
  </si>
  <si>
    <t>Via San Francesco, 43 (Rota Greca) -&gt; Via Piretto, 73 (Lattarico) -&gt; Via Barrosa (Lattarico) -&gt; Strada Provinciale 31, 7 (Lattarico) -&gt; Via Prato Calvario, 10 (San Benedetto Ullano) -&gt; Via Aldo Moro, 31 (Montalto Uffugo) -&gt; Via R. Leoncavallo, 2 (Montalto Uffugo) -&gt; Via Madonna Delle Grazie, 8 (Montalto Uffugo) -&gt; Via Madonna Delle Grazie, 8 (Montalto Uffugo) -&gt; Via Lucchetta, 103 (Montalto Uffugo) -&gt; Via Lucchetta, 187 (Montalto Uffugo) -&gt; Via Taramele, 7 (Montalto Uffugo) -&gt; Via San Maria di Settimo, 8 (Montalto Uffugo) -&gt; Strada Statale 19 delle Calabrie (Castiglione Cosentino) -&gt; Via Don Giovanni Minzoni, 13 (Rende) -&gt; Via Busento, 19 (Rende) -&gt; Autostazione Cosenza (Cosenza)</t>
  </si>
  <si>
    <t>Via R. Leoncavallo, 2</t>
  </si>
  <si>
    <t>Autostazione Cosenza</t>
  </si>
  <si>
    <t>208</t>
  </si>
  <si>
    <t>9.50</t>
  </si>
  <si>
    <t>1547</t>
  </si>
  <si>
    <t>Autostazione Cosenza (Cosenza) -&gt; Via Kennedy, 33E (Rende) -&gt; Via Resistenza, 176 (Rende) -&gt; Via Alessandro Volta, 128 (Castiglione Cosentino) -&gt; Via San Maria di Settimo, 8 (Montalto Uffugo) -&gt; Via Taramele, 7 (Montalto Uffugo) -&gt; Via Lucchetta, 187 (Montalto Uffugo) -&gt; Via Lucchetta, 27 (Montalto Uffugo) -&gt; Via Madonna Delle Grazie, 8 (Montalto Uffugo) -&gt; Via Madonna Delle Grazie, 8 (Montalto Uffugo) -&gt; Via R. Leoncavallo, 2 (Montalto Uffugo) -&gt; Via Aldo Moro, 2 (Montalto Uffugo) -&gt; Via Milano, 1 (San Benedetto Ullano) -&gt; Strada Provinciale 31, 7 (Lattarico) -&gt; Via Barrosa (Lattarico) -&gt; Via Martiri D'Ungheria, 20 (Lattarico) -&gt; Via San Francesco, 43 (Rota Greca)</t>
  </si>
  <si>
    <t>Via Aldo Moro, 2</t>
  </si>
  <si>
    <t>9249</t>
  </si>
  <si>
    <t>84 bis</t>
  </si>
  <si>
    <t>Via Aldo Moro, 2 (Montalto Uffugo) -&gt; Via Francesco Crispi, 18 (Montalto Uffugo)</t>
  </si>
  <si>
    <t>Via Francesco Crispi, 18</t>
  </si>
  <si>
    <t>2325</t>
  </si>
  <si>
    <t>180</t>
  </si>
  <si>
    <t>Autostazione Cosenza (Cosenza) -&gt; Via Kennedy, 33E (Rende) -&gt; Via Resistenza, 176 (Rende) -&gt; Via Alessandro Volta, 130 (Castiglione Cosentino) -&gt; Via San Maria di Settimo, 8 (Montalto Uffugo) -&gt; Strada Provinciale 241, 15 (Montalto Uffugo) -&gt; Via Benedetto Croce, 36 (Montalto Uffugo) -&gt; Strada Statale 19 delle Calabrie, 124-211 (Montalto Uffugo) -&gt; Via Alessandro Manzoni, 84 (Montalto Uffugo) -&gt; Via Pianette, 6 (Montalto Uffugo) -&gt; Strada Provinciale 102, 26 (Lattarico) -&gt; Via Arturo Toscanini, 15 (Montalto Uffugo) -&gt; Strada Provinciale 94 (San Benedetto Ullano) -&gt; Via Milano, 1 (San Benedetto Ullano) -&gt; Strada Provinciale 31, 7 (Lattarico) -&gt; Via Barrosa (Lattarico) -&gt; Via Martiri D'Ungheria, 20 (Lattarico)</t>
  </si>
  <si>
    <t>Via Martiri D'Ungheria, 20</t>
  </si>
  <si>
    <t>Lattarico</t>
  </si>
  <si>
    <t>2343</t>
  </si>
  <si>
    <t>181</t>
  </si>
  <si>
    <t>Via R. Leoncavallo, 2 (Montalto Uffugo) -&gt; Via Aldo Moro, 31 (Montalto Uffugo) -&gt; Via San Liberata, 36 (Montalto Uffugo) -&gt; Corso V. Emanuele, 4 (Montalto Uffugo) -&gt; Corso V. Emanuele, 4 (San Vincenzo La Costa) -&gt; Strada Provinciale 94 (San Vincenzo La Costa) -&gt; Via Antonio Gramsci, 4A (San Vincenzo La Costa) -&gt; Via Prioli, 23 (San Vincenzo La Costa) -&gt; Via San Maria di Settimo, 211 (San Vincenzo La Costa) -&gt; Via San Maria di Settimo, 211 (Montalto Uffugo) -&gt; Via San Maria di Settimo, 205 (Montalto Uffugo) -&gt; Via San Maria di Settimo, 24-189 (Montalto Uffugo) -&gt; Via San Maria di Settimo, 8 (Montalto Uffugo) -&gt; Strada Statale 19 delle Calabrie (Castiglione Cosentino) -&gt; Via Don Giovanni Minzoni, 13 (Rende) -&gt; Via Busento, 19 (Rende) -&gt; Autostazione Cosenza (Cosenza)</t>
  </si>
  <si>
    <t xml:space="preserve">Corso V. Emanuele, 4 </t>
  </si>
  <si>
    <t>San Vincenzo La Costa</t>
  </si>
  <si>
    <t>2392</t>
  </si>
  <si>
    <t>3</t>
  </si>
  <si>
    <t>Autostazione Cosenza (Cosenza) -&gt; Via Kennedy, 33E (Rende) -&gt; Via Resistenza, 176 (Rende) -&gt; Via Alessandro Volta, 132 (Castiglione Cosentino) -&gt; Corso V. Emanuele, 4 (San Vincenzo La Costa) -&gt; Corso V. Emanuele, 4 (Montalto Uffugo) -&gt; Via San Liberata, 36 (Montalto Uffugo) -&gt; Via Aldo Moro, 2 (Montalto Uffugo) -&gt; Via R. Leoncavallo, 2 (Montalto Uffugo)</t>
  </si>
  <si>
    <t>1534</t>
  </si>
  <si>
    <t>185</t>
  </si>
  <si>
    <t>Via Piretto, 71 (Lattarico) -&gt; Piazza San Francesco, 18 (Lattarico) -&gt; Via Guglielmo Marconi, 82 (Rende) -&gt; Via Don Giovanni Minzoni, 13 (Rende) -&gt; Via Busento, 19 (Rende) -&gt; Autostazione Cosenza (Cosenza)</t>
  </si>
  <si>
    <t>Via Piretto, 71</t>
  </si>
  <si>
    <t>1357</t>
  </si>
  <si>
    <t>189</t>
  </si>
  <si>
    <t>Via San Francesco, 43 (Rota Greca) -&gt; Via Piretto, 71 (Lattarico) -&gt; Via XX Settembre, 34 (Lattarico) -&gt; Via Piretto, 71 (Lattarico) -&gt; Via Regina Bivio, 6 (Lattarico) -&gt; Piazza San Francesco, 18 (Lattarico) -&gt; Via Regina Bivio, 6 (Lattarico) -&gt; Strada Provinciale 100, 13 (San Benedetto Ullano) -&gt; Via Arturo Toscanini, 15 (Montalto Uffugo) -&gt; Strada Provinciale 102, 26 (Lattarico) -&gt; Via Pianette (Montalto Uffugo) -&gt; Via Alessandro Manzoni, 84 (Montalto Uffugo) -&gt; Via Giuseppe Verdi, 7 (Montalto Uffugo) -&gt; Via Benedetto Croce, 36 (Montalto Uffugo) -&gt; Via Taramele, 7 (Montalto Uffugo) -&gt; Via Trieste, 278 (Montalto Uffugo) -&gt; Strada Statale 19 delle Calabrie (Castiglione Cosentino) -&gt; Via Don Giovanni Minzoni, 13 (Rende) -&gt; Via Busento, 19 (Rende) -&gt; Autostazione Cosenza (Cosenza)</t>
  </si>
  <si>
    <t>Via San Francesco, 43</t>
  </si>
  <si>
    <t>Rota Greca</t>
  </si>
  <si>
    <t>1727</t>
  </si>
  <si>
    <t>190</t>
  </si>
  <si>
    <t>Piazzale Antonio Bandiera, 12 (Paola) -&gt; Strada Provinciale 37, 9 (Paola) -&gt; Via Pollella, 463 (San Lucido) -&gt; Strada Provinciale 38, 1 (San Lucido) -&gt; Strada Provinciale 38, 15 (San Lucido) -&gt; Strada Provinciale 38, 15 (San Lucido) -&gt; Strada Provinciale 38, 15 (San Lucido) -&gt; Strada Provinciale 38 (San Lucido) -&gt; Strada Provinciale 38 (Falconara Albanese) -&gt; Via Pietro Mancini, 4 (Falconara Albanese) -&gt; Strada Provinciale 38 (Falconara Albanese) -&gt; Strada Provinciale 38 (San Lucido) -&gt; Strada Provinciale 35 (San Fili) -&gt; Via XX Settembre, 249-251 (San Fili) -&gt; Via Pietro Mancini, 1 (San Fili) -&gt; Strada Provinciale 35 (Rende) -&gt; Strada Statale 107 Silana Crotonese (Rende) -&gt; Strada Statale 107 Silana Crotonese (Rende) -&gt; Strada Statale 107 Silana Crotonese, 460 (Rende) -&gt; Strada Statale 107 Silana Crotonese, 400 (Rende) -&gt; Strada Statale 107 Silana Crotonese, 294 (Rende) -&gt; Strada Statale 107 Silana Crotonese, 190 (Rende) -&gt; Via Guglielmo Marconi, 158 (Rende) -&gt; Via Pietro Bucci, 3 (Rende) -&gt; Via Pietro Bucci (Rende) -&gt; Via Pietro Bucci, 3 (Rende) -&gt; Via Guglielmo Marconi, 90-157 (Rende) -&gt; Strada Statale 19 delle Calabrie (Castiglione Cosentino) -&gt; Strada Statale 19 delle Calabrie, 1111 (Rende) -&gt; Via Don Giovanni Minzoni, 13 (Rende) -&gt; Via Busento, 23 (Rende) -&gt; Via Giuseppe Tommasi (Cosenza) -&gt; Autostazione Cosenza (Cosenza)</t>
  </si>
  <si>
    <t>&gt; Strada Provinciale 35 (San Fili) -</t>
  </si>
  <si>
    <t>San Fili</t>
  </si>
  <si>
    <t>7876</t>
  </si>
  <si>
    <t>Autostazione Cosenza (Cosenza) -&gt; Via Giuseppe Tommasi (Cosenza) -&gt; Via Kennedy, 33E (Rende) -&gt; Via Resistenza, 176 (Rende) -&gt; Via Giuseppe Verdi, 212 (Rende) -&gt; Via Alessandro Volta, 130 (Castiglione Cosentino) -&gt; Via Guglielmo Marconi, 90-157 (Rende) -&gt; Via Guglielmo Marconi (Rende) -&gt; Via Pietro Bucci (Rende) -&gt; Via Guglielmo Marconi (Rende) -&gt; Via Guglielmo Marconi, 158 (Rende) -&gt; Strada Statale 107 Silana Crotonese, 190 (Rende) -&gt; Strada Statale 107 Silana Crotonese, 296 (Rende) -&gt; Strada Statale 107 Silana Crotonese, 400 (Rende) -&gt; Strada Statale 107 Silana Crotonese, 460 (Rende) -&gt; Strada Statale 107 Silana Crotonese (Rende) -&gt; Strada Statale 107 Silana Crotonese (Rende) -&gt; Strada Provinciale 35 (Rende) -&gt; Via Pietro Mancini, 1 (San Fili) -&gt; Via P. Mulino, 251 (San Fili) -&gt; Strada Provinciale 35 (San Fili) -&gt; Strada Provinciale 38 (San Lucido) -&gt; Strada Provinciale 38 (Falconara Albanese) -&gt; Via Pietro Mancini (Falconara Albanese) -&gt; Strada Provinciale 38 (Falconara Albanese) -&gt; Strada Provinciale 38 (San Lucido) -&gt; Strada Provinciale 38, 15 (San Lucido) -&gt; Strada Provinciale 38, 15 (San Lucido) -&gt; Strada Provinciale 38, 15 (San Lucido) -&gt; Strada Provinciale 38, 1 (San Lucido) -&gt; Via Pollella, 191 (San Lucido) -&gt; Piazza IV Novembre (Paola) -&gt; Piazzale Antonio Bandiera, 12 (Paola)</t>
  </si>
  <si>
    <t>Via P. Mulino, 251</t>
  </si>
  <si>
    <t>1359</t>
  </si>
  <si>
    <t>191</t>
  </si>
  <si>
    <t>1503 BIS</t>
  </si>
  <si>
    <t>Via Incoronata, 11 (Luzzi) -&gt; Strada Provinciale 248 di Luzzi, 69 (Luzzi) -&gt; Strada Provinciale 234, 162 (Luzzi) -&gt; Via Stazione, 17 (Luzzi) -&gt; Strada Provinciale 248 di Luzzi, 171 (Montalto Uffugo) -&gt; Corso Italia, 57 (Montalto Uffugo) -&gt; Strada Statale 19 delle Calabrie, 124-211 (Montalto Uffugo) -&gt; Strada Provinciale 241, 15 (Montalto Uffugo) -&gt; Via Trieste, 278 (Montalto Uffugo) -&gt; Strada Statale 19 delle Calabrie (Castiglione Cosentino) -&gt; Autostazione Cosenza (Cosenza)</t>
  </si>
  <si>
    <t>Via Incoronata, 11</t>
  </si>
  <si>
    <t>Luzzi</t>
  </si>
  <si>
    <t>1398</t>
  </si>
  <si>
    <t>1508 BIS</t>
  </si>
  <si>
    <t>Autostazione Cosenza (Cosenza) -&gt; Via Alessandro Volta, 132 (Castiglione Cosentino) -&gt; Via Trieste, 294 (Montalto Uffugo) -&gt; Strada Provinciale 241, 15 (Montalto Uffugo) -&gt; Strada Statale 19 delle Calabrie, 124-211 (Montalto Uffugo) -&gt; Corso Italia, 59 (Montalto Uffugo) -&gt; Strada Provinciale 248 di Luzzi, 171 (Montalto Uffugo) -&gt; Via Vittorio de Sica, 3 (Luzzi) -&gt; Strada Provinciale 248 di Luzzi, 69 (Luzzi) -&gt; Via Incoronata, 5 (Luzzi)</t>
  </si>
  <si>
    <t>Via Incoronata, 5</t>
  </si>
  <si>
    <t>15:.30</t>
  </si>
  <si>
    <t>1592</t>
  </si>
  <si>
    <t>192</t>
  </si>
  <si>
    <t>1610 BIS</t>
  </si>
  <si>
    <t>Autostazione Cosenza (Cosenza) -&gt; Via Alessandro Volta, 128 (Castiglione Cosentino) -&gt; Strada Provinciale 247, 64 (Luzzi) -&gt; Strada Provinciale 234, 18 (Luzzi) -&gt; Strada Provinciale 234, 10 (Luzzi) -&gt; Contrada Verduro, 13 (Luzzi) -&gt; Contrada Cavoni, 37 (Luzzi) -&gt; Contrada Lipetrini, 10 (Luzzi) -&gt; Strada Provinciale 248 di Luzzi, 69 (Luzzi) -&gt; Via Incoronata, 5 (Luzzi)</t>
  </si>
  <si>
    <t>949</t>
  </si>
  <si>
    <t>195</t>
  </si>
  <si>
    <t>1901 BIS</t>
  </si>
  <si>
    <t>Via Incoronata, 11 (Luzzi) -&gt; Strada Provinciale 248 di Luzzi, 69 (Luzzi) -&gt; Via Coretta, 40 (Luzzi) -&gt; Autostazione Cosenza (Cosenza)</t>
  </si>
  <si>
    <t>777</t>
  </si>
  <si>
    <t>227</t>
  </si>
  <si>
    <t>CV</t>
  </si>
  <si>
    <t>Via della Carrara, 6 (Terranova Di Sibari) -&gt; Strada Statale 19 delle Calabrie, 23 (Tarsia) -&gt; Via Nazionale, 328 (Spezzano Albanese) -&gt; Strada Provinciale 270 (Spezzano Albanese) -&gt; Viale Partenope, 24 (Spezzano Albanese) -&gt; Strada Statale 19 delle Calabrie (Castrovillari) -&gt; Strada Statale 19 delle Calabrie (Castrovillari) -&gt; Strada Statale 19 delle Calabrie, 53 (Castrovillari) -&gt; Strada Statale 19 delle Calabrie, 87 (Castrovillari) -&gt; Strada Statale 19 delle Calabrie, 16 (Castrovillari) -&gt; Via Roseto Capospulico (Castrovillari) -&gt; Strada Statale 19, 11 (Castrovillari) -&gt; Autostrada A2 Mediterranea (Castrovillari) -&gt; Via Amendolara, 1 (Castrovillari) -&gt; Via Acquaformosa, 16 (Castrovillari) -&gt; Castrovillari Autostazione, Via Novembre, 2 (Castrovillari)</t>
  </si>
  <si>
    <t>Via della Carrara, 6</t>
  </si>
  <si>
    <t>Terranova Di Sibari</t>
  </si>
  <si>
    <t>Castrovillari Autostazione, Via Novembre, 2</t>
  </si>
  <si>
    <t>818</t>
  </si>
  <si>
    <t>Castrovillari Autostazione, Via Novembre, 2 (Castrovillari) -&gt; Via Acquaformosa, 16 (Castrovillari) -&gt; Via Albidona, 9 (Castrovillari) -&gt; Via Civita, 18-20 (Castrovillari) -&gt; Via Roseto Capospulico, 7 (Castrovillari) -&gt; Via Roseto Capospulico (Castrovillari) -&gt; Strada Statale 19 delle Calabrie, 16 (Castrovillari) -&gt; Strada Statale 19 delle Calabrie, 87 (Castrovillari) -&gt; Strada Statale 19 delle Calabrie, 53 (Castrovillari) -&gt; Strada Statale 19 delle Calabrie (Castrovillari) -&gt; Strada Statale 19 delle Calabrie (Castrovillari) -&gt; Viale Partenope, 24 (Spezzano Albanese) -&gt; Strada Provinciale 270 (Spezzano Albanese) -&gt; Via Cassiani, 411 (Spezzano Albanese) -&gt; Strada Statale 19 delle Calabrie, 23 (Tarsia) -&gt; Strada Provinciale 252, 383 (Terranova Di Sibari)</t>
  </si>
  <si>
    <t>Strada Provinciale 252, 383</t>
  </si>
  <si>
    <t>1005</t>
  </si>
  <si>
    <t>243</t>
  </si>
  <si>
    <t>Strada Statale 18 Tirrena Inferiore (Amantea) -&gt; Strada Statale 18 Tirrena Inferiore (Amantea) -&gt; Via Capri, 44 (Amantea) -&gt; Strada Provinciale 245, 2 (Serra D'Aiello) -&gt; Strada Provinciale 54 (Cleto) -&gt; Via Rosario Naccarato, 35 (Aiello Calabro) -&gt; Strada Provinciale 245 (Aiello Calabro) -&gt; Contrada Acquafredda, 22 (Grimaldi) -&gt; Strada Provinciale 245 (Grimaldi) -&gt; Via Giovanni Falcone, 1 (Grimaldi) -&gt; Strada Provinciale 245, 6 (Malito) -&gt; Via Panoramica, 18 (Belsito) -&gt; Strada Statale 19 delle Calabrie, 12 (Mangone) -&gt; Strada Statale 19 delle Calabrie, 2 (Cosenza) -&gt; Autostazione Cosenza (Cosenza) -&gt; Stazione Ferroviaria di Cosenza (Cosenza)</t>
  </si>
  <si>
    <t>Via Giovanni Falcone,</t>
  </si>
  <si>
    <t>Grimaldi</t>
  </si>
  <si>
    <t>Stazione Ferroviaria di Cosenza</t>
  </si>
  <si>
    <t>953</t>
  </si>
  <si>
    <t>Stazione Ferroviaria di Cosenza (Cosenza) -&gt; Autostazione Cosenza (Cosenza) -&gt; Corso dei Bruzi, 20 (Cosenza) -&gt; Strada Statale 19 delle Calabrie, 12 (Mangone) -&gt; Via Panoramica, 18 (Belsito) -&gt; Strada Provinciale 245, 6 (Malito) -&gt; Viale Europa (Malito) -&gt; Corso Trento, 2 (Grimaldi) -&gt; Strada Provinciale 245 (Grimaldi) -&gt; Contrada Acquafredda, 10 (Grimaldi) -&gt; Strada Provinciale 245 (Aiello Calabro) -&gt; Via Rosario Naccarato, 35 (Aiello Calabro) -&gt; Strada Provinciale 54 (Cleto) -&gt; Strada Provinciale 245, 2 (Serra D'Aiello) -&gt; Corso Italia, 107 (Amantea) -&gt; Strada Statale 18 Tirrena Inferiore, 31 (Amantea) -&gt; Strada Statale 18 Tirrena Inferiore (Amantea)</t>
  </si>
  <si>
    <t xml:space="preserve"> Corso Trento, 2</t>
  </si>
  <si>
    <t>9266</t>
  </si>
  <si>
    <t>377</t>
  </si>
  <si>
    <t>Strada Statale 19 delle Calabrie (Laino Borgo) -&gt; Strada Statale 19 delle Calabrie, 49 (Castelluccio Inferiore) -&gt; Strada Statale 19 delle Calabrie (Laino Borgo) -&gt; Strada Provinciale 135 (Laino Borgo) -&gt; Strada Provinciale 3 (Laino Castello) -&gt; Via San Francesco di Paola, 12 (Laino Castello) -&gt; Via Malinieri, 3 (Mormanno) -&gt; Via San Biase, 5 (Mormanno) -&gt; Strada Statale 19 delle Calabrie (Mormanno) -&gt; Strada Statale 19 Delle Calabrie (Morano Calabro) -&gt; Strada Statale 19 delle Calabrie (Morano Calabro) -&gt; Strada Statale 19 delle Calabrie (Morano Calabro) -&gt; Via Nazionale, 56 (Morano Calabro) -&gt; Località Aviosuperficie Castrovillari (Morano Calabro) -&gt; Via Galeno, 77 (Castrovillari)</t>
  </si>
  <si>
    <t>Strada Statale 19 delle Calabrie</t>
  </si>
  <si>
    <t>Laino Borgo</t>
  </si>
  <si>
    <t>Via Galeno, 77</t>
  </si>
  <si>
    <t>2260</t>
  </si>
  <si>
    <t>Castrovillari Autostazione, Via Novembre, 2 (Castrovillari) -&gt; Strada Statale 19 delle Calabrie (Morano Calabro) -&gt; Località Aviosuperficie Castrovillari (Morano Calabro) -&gt; Autostrada A2 Mediterranea (Morano Calabro) -&gt; Autostrada A2 Mediterranea (Morano Calabro) -&gt; Strada Statale 19 delle Calabrie (Morano Calabro) -&gt; Strada Provinciale 241 (Mormanno) -&gt; Via San Biase, 12 (Mormanno) -&gt; Strada Provinciale 3 (Mormanno) -&gt; Strada Provinciale 3 (Laino Castello) -&gt; Via 21 Marzo, 2 (Laino Castello) -&gt; Strada Provinciale 3 (Laino Castello) -&gt; Strada Statale 19 delle Calabrie (Laino Borgo) -&gt; Laino Borgo (Laino Borgo) -&gt; Strada Statale 19 delle Calabrie (Laino Borgo) -&gt; Strada Statale 19 delle Calabrie, 53 (Castelluccio Inferiore)</t>
  </si>
  <si>
    <t>2231</t>
  </si>
  <si>
    <t>379</t>
  </si>
  <si>
    <t>Via Cozzo Mare, 32 (San Pietro In Guarano) -&gt; Vicolo Frate Umile, 1 (San Pietro In Guarano) -&gt; Viale Giuseppe Mazzini, 14-16 (San Pietro In Guarano) -&gt; Strada Provinciale 229, 58 (Lappano) -&gt; Corso Umberto, 28 (Lappano) -&gt; Strada Provinciale 229 (Lappano) -&gt; Viale della Resistenza, 53 (Montalto Uffugo) -&gt; Autostazione Cosenza (Cosenza) -&gt; Stazione Ferroviaria di Cosenza (Cosenza)</t>
  </si>
  <si>
    <t>Viale Giuseppe Mazzini, 14-16</t>
  </si>
  <si>
    <t>San Pietro In Guarano</t>
  </si>
  <si>
    <t>2206</t>
  </si>
  <si>
    <t>Autostazione Cosenza (Cosenza) -&gt; Viale della Resistenza, 55 (Montalto Uffugo) -&gt; Strada Provinciale 229 (Lappano) -&gt; Via Roma, 30 (Lappano) -&gt; Strada Provinciale 229, 58 (Lappano) -&gt; Strada Provinciale 229, 6 (San Pietro In Guarano) -&gt; Vicolo Frate Umile, 1 (San Pietro In Guarano) -&gt; Via Cozzo Mare, 32 (San Pietro In Guarano) -&gt; Via Quadrivio Panza (San Pietro In Guarano)</t>
  </si>
  <si>
    <t>Strada Provinciale 229, 6 (</t>
  </si>
  <si>
    <t>1557</t>
  </si>
  <si>
    <t>380</t>
  </si>
  <si>
    <t>Via del Mulino, 10 (Pedace) -&gt; Piazza delle Fontane, 1 (Spezzano Della Sila) -&gt; Via Silana Rosole Malonome, 5 (Rovito) -&gt; Via Roma, 36 (Rovito) -&gt; Via Guzzolino (Rovito) -&gt; Via San Nicola di Bari, 1 (Rovito) -&gt; Via Belvedere, 20 (Rovito) -&gt; Autostazione Cosenza (Cosenza) -&gt; Stazione Ferroviaria di Cosenza (Cosenza)</t>
  </si>
  <si>
    <t xml:space="preserve"> Piazza delle Fontane </t>
  </si>
  <si>
    <t>Spezzano della Sila</t>
  </si>
  <si>
    <t>2162</t>
  </si>
  <si>
    <t>Stazione Ferroviaria di Cosenza (Cosenza) -&gt; Autostazione Cosenza (Cosenza) -&gt; Via Belvedere, 20 (Rovito) -&gt; Via San Nicola di Bari, 15 (Rovito) -&gt; Via Roma, 35 (Rovito) -&gt; Piazza delle Fontane (Spezzano Della Sila) -&gt; Via Fausto Gullo, 40 (Spezzano Piccolo) -&gt; Via del Mulino, 10 (Pedace) -&gt; Via Cona, 1 (Casole Bruzio) -&gt; Corso Umberto, 36 (Casole Bruzio) -&gt; Via Roma, 45 (Casole Bruzio) -&gt; Via Duomo, 2 (Trenta) -&gt; Via Catenna (Trenta) -&gt; Via Alfonso Rendano, 1 (Trenta) -&gt; Autostazione Cosenza (Cosenza) -&gt; Stazione Ferroviaria di Cosenza (Cosenza)</t>
  </si>
  <si>
    <t xml:space="preserve">Via Fausto Gullo, 40 </t>
  </si>
  <si>
    <t>Spezzano Piccolo</t>
  </si>
  <si>
    <t>1574</t>
  </si>
  <si>
    <t>Via Silana Rosole Malonome, 5 (Rovito) -&gt; Via Roma, 36 (Rovito) -&gt; Via Guzzolino (Rovito) -&gt; Via San Nicola di Bari, 1 (Rovito) -&gt; Via Belvedere, 20 (Rovito) -&gt; Autostazione Cosenza (Cosenza)</t>
  </si>
  <si>
    <t>Via Silana Rosole Malonome, 5</t>
  </si>
  <si>
    <t>Rovito</t>
  </si>
  <si>
    <t>2164</t>
  </si>
  <si>
    <t>5</t>
  </si>
  <si>
    <t>Via del Mulino, 10 (Pedace) -&gt; Via San Martino, 98 (Casole Bruzio) -&gt; Via delle Ginestre, 21 (Casole Bruzio) -&gt; Via Roma, 45 (Casole Bruzio) -&gt; Via Duomo, 2 (Trenta) -&gt; Via Catenna (Trenta) -&gt; Via Alfonso Rendano, 1 (Trenta) -&gt; Autostazione Cosenza (Cosenza) -&gt; Stazione Ferroviaria di Cosenza (Cosenza)</t>
  </si>
  <si>
    <t xml:space="preserve"> Via San Martino, 98</t>
  </si>
  <si>
    <t>Casole Bruzio</t>
  </si>
  <si>
    <t>2188</t>
  </si>
  <si>
    <t>Stazione Ferroviaria di Cosenza (Cosenza) -&gt; Autostazione Cosenza (Cosenza) -&gt; Via Belvedere, 20 (Rovito) -&gt; Via San Nicola di Bari, 15 (Rovito) -&gt; Via Guzzolino, 11 (Rovito) -&gt; Via Roma, 35 (Rovito) -&gt; Via A. Grandinetti, 21 (Rovito) -&gt; Piazza delle Fontane (Spezzano Della Sila) -&gt; Contrada Silvana Mansio, 8 (Serra Pedace) -&gt; Via Cona, 1 (Casole Bruzio) -&gt; Via San Martino, 98 (Casole Bruzio) -&gt; Via delle Ginestre, 21 (Casole Bruzio) -&gt; Via Roma, 45 (Casole Bruzio) -&gt; Corso Umberto (Trenta) -&gt; Via Vincenzo Padula (Corigliano Calabro) -&gt; Via Antonio de Curtis, 30 (Trenta) -&gt; Via Carlo d'Aquino, 34 (Cosenza) -&gt; Autostazione Cosenza (Cosenza) -&gt; Stazione Ferroviaria di Cosenza (Cosenza)</t>
  </si>
  <si>
    <t>Via A. Grandinetti, 21</t>
  </si>
  <si>
    <t>Z39</t>
  </si>
  <si>
    <t xml:space="preserve">Feriale nel periodo non scolastico - Lunedì Martedì Mercoledì Giovedì Venerdì Sabato </t>
  </si>
  <si>
    <t>1575</t>
  </si>
  <si>
    <t>Stazione Ferroviaria di Cosenza (Cosenza) -&gt; Autostazione Cosenza (Cosenza) -&gt; Via dei Martiri, 21 (Cosenza) -&gt; Via Antonio de Curtis, 29 (Trenta) -&gt; Via Vincenzo Padula (Corigliano Calabro) -&gt; Corso Umberto (Trenta) -&gt; Corso Umberto, 36 (Casole Bruzio) -&gt; Via Cona, 112 (Casole Bruzio) -&gt; Contrada Silvana Mansio, 8 (Serra Pedace) -&gt; Via del Mulino, 10 (Pedace) -&gt; Via Fausto Gullo, 40 (Spezzano Piccolo) -&gt; Piazza delle Fontane, 1 (Spezzano Della Sila) -&gt; Via Roma, 36 (Rovito) -&gt; Via San Nicola di Bari, 1 (Rovito) -&gt; Via Belvedere, 20 (Rovito) -&gt; Autostazione Cosenza (Cosenza) -&gt; Stazione Ferroviaria di Cosenza (Cosenza)</t>
  </si>
  <si>
    <t>Via Cona, 112</t>
  </si>
  <si>
    <t>1532</t>
  </si>
  <si>
    <t>Stazione Ferroviaria di Cosenza (Cosenza) -&gt; Autostazione Cosenza (Cosenza) -&gt; Via Alfonso Rendano, 1 (Trenta) -&gt; Via Catenna (Trenta) -&gt; Via Duomo, 2 (Trenta) -&gt; Via Roma, 14 (Casole Bruzio) -&gt; Corso Umberto, 36 (Casole Bruzio) -&gt; Via Cona, 112 (Casole Bruzio) -&gt; Via del Mulino, 10 (Pedace) -&gt; Via Fausto Gullo, 40 (Spezzano Piccolo) -&gt; Piazza delle Fontane, 1 (Spezzano Della Sila) -&gt; Autostazione Cosenza (Cosenza) -&gt; Stazione Ferroviaria di Cosenza (Cosenza)</t>
  </si>
  <si>
    <t xml:space="preserve"> Via Fausto Gullo, 40 </t>
  </si>
  <si>
    <t>2185</t>
  </si>
  <si>
    <t>Stazione Ferroviaria di Cosenza (Cosenza) -&gt; Autostazione Cosenza (Cosenza) -&gt; Via Belvedere, 20 (Rovito) -&gt; Via San Nicola di Bari, 15 (Rovito) -&gt; Via Roma, 35 (Rovito) -&gt; Via Roma, 53 (Celico) -&gt; Piazza delle Fontane (Spezzano Della Sila) -&gt; Via Fausto Gullo, 40 (Spezzano Piccolo) -&gt; Contrada Silvana Mansio, 8 (Serra Pedace) -&gt; Via Cona, 1 (Casole Bruzio) -&gt; Corso Umberto, 36 (Casole Bruzio) -&gt; Corso Umberto (Trenta) -&gt; Via Vincenzo Padula (Corigliano Calabro) -&gt; Via Antonio de Curtis, 30 (Trenta) -&gt; Via Carlo d'Aquino, 34 (Cosenza) -&gt; Autostazione Cosenza (Cosenza) -&gt; Stazione Ferroviaria di Cosenza (Cosenza)</t>
  </si>
  <si>
    <t xml:space="preserve">Piazza delle Fontane </t>
  </si>
  <si>
    <t>1705</t>
  </si>
  <si>
    <t>381</t>
  </si>
  <si>
    <t>Stazione Ferroviaria di Cosenza (Cosenza) -&gt; Autostazione Cosenza (Cosenza) -&gt; Via Alfonso Rendano, 1 (Trenta) -&gt; Strada Provinciale 217, 44-71 (Cosenza) -&gt; Via Zumbini, 27 (Pietrafitta) -&gt; Strada Provinciale 217, 18 (Aprigliano) -&gt; Strada Provinciale 244 Lago Arvo (Aprigliano) -&gt; Strada Provinciale 217, 18 (Aprigliano) -&gt; Strada Provinciale 244 Lago Arvo, 48 (Aprigliano) -&gt; Strada Provinciale 244 Lago Arvo (Aprigliano) -&gt; Strada Provinciale 244 Lago Arvo, 4 (Aprigliano) -&gt; Strada Provinciale 244 Lago Arvo, 113 (Cosenza) -&gt; Strada Provinciale 244 Lago Arvo, 88 (Cosenza) -&gt; Strada Statale 19 delle Calabrie, 2 (Cosenza) -&gt; Strada Statale 19 delle Calabrie (Cosenza) -&gt; Autostazione Cosenza (Cosenza) -&gt; Stazione Ferroviaria di Cosenza (Cosenza)</t>
  </si>
  <si>
    <t xml:space="preserve"> Strada Provinciale 217, 18 </t>
  </si>
  <si>
    <t>Aprigliano</t>
  </si>
  <si>
    <t>Strada Provinciale 244 Lago Arvo, 4</t>
  </si>
  <si>
    <t>2426</t>
  </si>
  <si>
    <t>383</t>
  </si>
  <si>
    <t>Stazione Ferroviaria di Cosenza (Cosenza) -&gt; Autostazione Cosenza (Cosenza) -&gt; Strada Statale 108bis (Colosimi) -&gt; Strada Statale 108bis, 9 (Colosimi) -&gt; Via Trearie, 54 (Colosimi)</t>
  </si>
  <si>
    <t>Via Trearie, 54</t>
  </si>
  <si>
    <t>Colosimi</t>
  </si>
  <si>
    <t>2414</t>
  </si>
  <si>
    <t>Via Trearie, 149 (Colosimi) -&gt; Strada Statale 108bis, 15 (Colosimi) -&gt; Strada Statale 108bis (Colosimi) -&gt; Autostazione Cosenza (Cosenza) -&gt; Stazione Ferroviaria di Cosenza (Cosenza)</t>
  </si>
  <si>
    <t>Strada Statale 108bis, 15</t>
  </si>
  <si>
    <t>Z36</t>
  </si>
  <si>
    <t xml:space="preserve">Feriale nel periodo 1/01 - 31/07 e 10/09 - 31/12 - Lunedì Martedì Mercoledì Giovedì Venerdì Sabato </t>
  </si>
  <si>
    <t>271</t>
  </si>
  <si>
    <t>1645</t>
  </si>
  <si>
    <t>385</t>
  </si>
  <si>
    <t>Stazione Ferroviaria di Cosenza (Cosenza) -&gt; Autostazione Cosenza (Cosenza) -&gt; Stazione Ferroviaria di Cosenza (Cosenza) -&gt; Strada Statale 107 Silana Crotonese (Celico) -&gt; Strada Statale 107 Silana Crotonese, 144 (Spezzano Della Sila) -&gt; Corso Europa, 7 (Spezzano Della Sila) -&gt; Strada Provinciale 256, 4 (Spezzano Della Sila) -&gt; Strada Provinciale 256, 107 (Spezzano Della Sila) -&gt; Strada Statale 177, 33 (Spezzano della Sila)</t>
  </si>
  <si>
    <t>Strada Statale 177, 33</t>
  </si>
  <si>
    <t>1634</t>
  </si>
  <si>
    <t>Piazza Dei Briganti, 36 (Spezzano Della Sila) -&gt; Strada Statale 177, 45 (Spezzano Della Sila) -&gt; Strada Statale 177, 33 (Spezzano della Sila) -&gt; Strada Provinciale 256, 107 (Spezzano Della Sila) -&gt; Strada Provinciale 256, 4 (Spezzano Della Sila) -&gt; Corso Europa, 7 (Spezzano Della Sila) -&gt; Strada Statale 107 Silana Crotonese, 44 (Spezzano Della Sila) -&gt; Strada Statale 107 Silana Crotonese (Celico) -&gt; Autostazione Cosenza (Cosenza) -&gt; Stazione Ferroviaria di Cosenza (Cosenza)</t>
  </si>
  <si>
    <t>1358</t>
  </si>
  <si>
    <t>386</t>
  </si>
  <si>
    <t>Strada Statale  179 (Parenti) -&gt; Strada Provinciale 242 (Parenti) -&gt; Via Strada B, 111 (Parenti) -&gt; Piazza Michele Bianchi, 3 (Rogliano) -&gt; Strada Statale 19 delle Calabrie, 12 (Mangone) -&gt; Autostazione Cosenza (Cosenza) -&gt; Stazione Ferroviaria di Cosenza (Cosenza)</t>
  </si>
  <si>
    <t>Strada Provinciale 242</t>
  </si>
  <si>
    <t>Parenti</t>
  </si>
  <si>
    <t>1685</t>
  </si>
  <si>
    <t>Strada Statale  179 (Aprigliano) -&gt; Strada Provinciale 243 (Aprigliano) -&gt; Strada Statale  179 (Parenti) -&gt; Strada Provinciale 242 (Parenti) -&gt; Via Strada B, 111 (Parenti) -&gt; Piazza Michele Bianchi, 3 (Rogliano) -&gt; Strada Statale 19 delle Calabrie, 12 (Mangone) -&gt; Autostazione Cosenza (Cosenza) -&gt; Stazione Ferroviaria di Cosenza (Cosenza)</t>
  </si>
  <si>
    <t xml:space="preserve"> Piazza Michele Bianchi, 3 </t>
  </si>
  <si>
    <t>Rogliano</t>
  </si>
  <si>
    <t>1400</t>
  </si>
  <si>
    <t>Stazione Ferroviaria di Cosenza (Cosenza) -&gt; Autostazione Cosenza (Cosenza) -&gt; Strada Statale 19 delle Calabrie, 2 (Cosenza) -&gt; Strada Statale 19 delle Calabrie, 12 (Mangone) -&gt; Piazza Michele Bianchi, 15 (Rogliano)</t>
  </si>
  <si>
    <t>Piazza Michele Bianchi, 15</t>
  </si>
  <si>
    <t>1391</t>
  </si>
  <si>
    <t>207  VI</t>
  </si>
  <si>
    <t>Stazione Ferroviaria di Cosenza (Cosenza) -&gt; Autostazione Cosenza (Cosenza) -&gt; Strada Statale 19 delle Calabrie, 2 (Cosenza) -&gt; Strada Statale 19 delle Calabrie, 12 (Mangone) -&gt; Piazza Michele Bianchi, 15 (Rogliano) -&gt; Strada Provinciale 242 (Parenti) -&gt; Via Strada B, 109 (Parenti)</t>
  </si>
  <si>
    <t>Via Strada B, 109</t>
  </si>
  <si>
    <t>4142</t>
  </si>
  <si>
    <t>357</t>
  </si>
  <si>
    <t>Piazza A. Monaco, 3 (San Donato di Ninea) -&gt; Strada Provinciale 263 (San Donato di Ninea) -&gt; Località  Marino Vallo, 12 (San Donato di Ninea) -&gt; Strada Provinciale 130, 9 (San Donato di Ninea) -&gt; Strada Provinciale 130 (San Donato di Ninea) -&gt; Strada Provinciale 130, 57 (San Donato di Ninea) -&gt; Strada Provinciale 130 (Altomonte) -&gt; Via Marzio Teraglia, 41 (Altomonte) -&gt; Strada Provinciale 120, 10 (Altomonte) -&gt; Strada Provinciale (Altomonte) -&gt; Strada Provinciale (Altomonte) -&gt; Strada Provinciale 263 (Castrovillari) -&gt; Via Francesco Muraca, 31 (Castrovillari) -&gt; Via Padre Pio da Pietralcina, 47 (Castrovillari) -&gt; Via Santi Medici, 117 (Castrovillari) -&gt; Via G. Galabria Polisportivo, 35 (Castrovillari) -&gt; Castrovillari Autostazione, Via degli Osci (Castrovillari) -&gt; Corso Calabria, 125A (Castrovillari)</t>
  </si>
  <si>
    <t>Piazza A. Monaco, 3</t>
  </si>
  <si>
    <t>Corso Calabria, 125A</t>
  </si>
  <si>
    <t>200</t>
  </si>
  <si>
    <t>53.400</t>
  </si>
  <si>
    <t>4144</t>
  </si>
  <si>
    <t>Corso Calabria, 125A (Castrovillari) -&gt; Castrovillari Autostazione, Via degli Osci (Castrovillari) -&gt; Via G. Galabria Polisportivo, 14 (Castrovillari) -&gt; Via Santi Medici, 117 (Castrovillari) -&gt; Via Padre Pio da Pietralcina, 47 (Castrovillari) -&gt; Viale Padre Francesco Russo, 3 (Castrovillari) -&gt; Via Francesco Muraca, 31 (Castrovillari) -&gt; Strada Provinciale 263 (Castrovillari) -&gt; Strada Provinciale (Altomonte) -&gt; Strada Provinciale 120, 10 (Altomonte) -&gt; Via Marzio Teraglia, 41 (Altomonte) -&gt; Strada Provinciale 130 (Altomonte) -&gt; Strada Provinciale 130, 57 (San Donato di Ninea) -&gt; Strada Provinciale 130 (San Donato di Ninea) -&gt; Strada Provinciale 130, 9 (San Donato di Ninea) -&gt; Località  Marino Vallo, 12 (San Donato di Ninea) -&gt; Strada Provinciale 263 (San Donato di Ninea) -&gt; Piazza A. Monaco, 3 (San Donato di Ninea)</t>
  </si>
  <si>
    <t>745</t>
  </si>
  <si>
    <t>359</t>
  </si>
  <si>
    <t>Piazza A. Monaco, 3 (San Donato di Ninea) -&gt; Strada Provinciale 263 (San Donato di Ninea) -&gt; Località  Marino Vallo, 12 (San Donato di Ninea) -&gt; Strada Provinciale 130, 9 (San Donato di Ninea) -&gt; Strada Provinciale 130 (San Donato di Ninea) -&gt; Strada Provinciale 130, 57 (San Donato di Ninea) -&gt; Strada Provinciale 130 (Altomonte) -&gt; Via Marzio Teraglia, 41 (Altomonte) -&gt; Strada Provinciale 120, 10 (Altomonte) -&gt; Strada Provinciale (Altomonte) -&gt; Strada Provinciale (Altomonte) -&gt; Strada Provinciale (San Lorenzo del Vallo) -&gt; Strada Provinciale (San Lorenzo del Vallo) -&gt; Strada Provinciale 270, 8 (Tarsia) -&gt; Via Guglielmo Marconi, 83-85 (Rende) -&gt; Via Leonardo Da Vinci, 38 (Rende) -&gt; Via Gioacchino Rossini, 60 (Rende) -&gt; Via Caduti di Nassirya, 252-298 (Rende) -&gt; Autostazione Cosenza (Cosenza) -&gt; Piazza Giacomo Mancini, 9C (Cosenza)</t>
  </si>
  <si>
    <t>Piazza Giacomo Mancini, 9C</t>
  </si>
  <si>
    <t>303</t>
  </si>
  <si>
    <t>81.800</t>
  </si>
  <si>
    <t>4191</t>
  </si>
  <si>
    <t>Piazza Giacomo Mancini, 9C (Cosenza) -&gt; Autostazione Cosenza (Cosenza) -&gt; Via Kennedy, 104-116 (Rende) -&gt; Via Giuseppe Verdi, 226 (Rende) -&gt; Via Alessandro Volta, 116 (Rende) -&gt; Via Alessandro Volta, 62A (Rende) -&gt; Via Guglielmo Marconi, 62 (Rende) -&gt; Strada Provinciale 270, 8 (Tarsia) -&gt; Strada Provinciale (San Lorenzo del Vallo) -&gt; Strada Provinciale (San Lorenzo del Vallo) -&gt; Strada Provinciale (Altomonte) -&gt; Strada Provinciale (Altomonte) -&gt; Strada Provinciale 120, 10 (Altomonte) -&gt; Via Marzio Teraglia, 41 (Altomonte) -&gt; Strada Provinciale 130 (Altomonte) -&gt; Strada Provinciale 130, 57 (San Donato di Ninea) -&gt; Strada Provinciale 130 (San Donato di Ninea) -&gt; Strada Provinciale 130, 9 (San Donato di Ninea) -&gt; Località  Marino Vallo, 12 (San Donato di Ninea) -&gt; Strada Provinciale 263 (San Donato di Ninea) -&gt; Piazza A. Monaco, 3 (San Donato di Ninea)</t>
  </si>
  <si>
    <t>5827</t>
  </si>
  <si>
    <t>362</t>
  </si>
  <si>
    <t>Autostazione Cosenza (Cosenza) -&gt; Viale Sergio Cosmai, 6 (Cosenza) -&gt; Via Kennedy, 104-116 (Rende) -&gt; Via Alessandro Volta, 114 (Rende) -&gt; Strada Statale 19 delle Calabrie, 92 (Rende) -&gt; Strada Provinciale (Altomonte) -&gt; Strada Provinciale 174 (Castrovillari) -&gt; Strada Provinciale 265, 55 (Firmo) -&gt; Strada Provinciale 264, 51 (Lungro) -&gt; Strada Provinciale 263, 3 (Lungro) -&gt; Strada Provinciale 263, 31 (Acquaformosa)</t>
  </si>
  <si>
    <t>Strada Provinciale 263, 31</t>
  </si>
  <si>
    <t>Acquaformosa</t>
  </si>
  <si>
    <t>73.800</t>
  </si>
  <si>
    <t>5830</t>
  </si>
  <si>
    <t>Strada Provinciale 263, 31 (Acquaformosa) -&gt; Strada Provinciale 263, 3 (Lungro) -&gt; Strada Provinciale 264, 51 (Lungro) -&gt; Corso Cavour, 35 (Firmo) -&gt; Strada Provinciale 174 (Castrovillari) -&gt; Strada Provinciale (Altomonte) -&gt; Strada Statale 19 delle Calabrie, 32 (Rende) -&gt; Strada Statale 19 delle Calabrie, 2 (Rende) -&gt; Via Caduti di Nassirya, 252-298 (Rende) -&gt; Viale Sergio Cosmai, 21 (Cosenza) -&gt; Autostazione Cosenza (Cosenza) -&gt; Piazza Giacomo Mancini, 9C (Cosenza)</t>
  </si>
  <si>
    <t>OraPartenza</t>
  </si>
  <si>
    <t>OraAndata</t>
  </si>
  <si>
    <t>4797</t>
  </si>
  <si>
    <t>221</t>
  </si>
  <si>
    <t>Autostazione Cosenza (Cosenza) -&gt; Via Alessandro Volta, 114 (Rende) -&gt; Via U. Boccioni, 29 (Rende) -&gt; Strada Statale 19 delle Calabrie (San Marco Argentano) -&gt; Via Nuova, 8 (Tarsia) -&gt; Strada Statale 19 delle Calabrie (Terranova da Sibari) -&gt; Via Nazionale, 119 (Spezzano Albanese) -&gt; Viale della Libertà , 132 (San Lorenzo del Vallo) -&gt; Strada Provinciale (San Lorenzo del Vallo) -&gt; Strada Provinciale 270 (Spezzano Albanese) -&gt; Viale Partenope, 24 (Spezzano Albanese) -&gt; Via Don Ciccio Gullo (Spezzano Albanese) -&gt; Via Enrico Fermi, 2 (Spezzano Albanese) -&gt; Via Don Ciccio Gullo (Spezzano Albanese) -&gt; Strada Provinciale 263, 21 (Castrovillari) -&gt; Castrovillari Autostazione, Via degli Osci (Castrovillari)</t>
  </si>
  <si>
    <t>Viale della Libertà , 132</t>
  </si>
  <si>
    <t>San Lorenzo del Vallo</t>
  </si>
  <si>
    <t>4794</t>
  </si>
  <si>
    <t>Viale della Libertà , 132 (San Lorenzo del Vallo) -&gt; Strada Provinciale (San Lorenzo del Vallo) -&gt; Strada Provinciale 270 (Spezzano Albanese) -&gt; Contrada Bagni, 5 (Spezzano Albanese) -&gt; Strada Provinciale 270 (Spezzano Albanese) -&gt; Viale Partenope, 24 (Spezzano Albanese) -&gt; Via Don Ciccio Gullo (Spezzano Albanese) -&gt; Strada Provinciale 263, 21 (Castrovillari) -&gt; Castrovillari Autostazione, Via degli Osci (Castrovillari)</t>
  </si>
  <si>
    <t>Castrovillari Autostazione, Via degli Osci</t>
  </si>
  <si>
    <t>4801</t>
  </si>
  <si>
    <t>Castrovillari Autostazione, Via degli Osci (Castrovillari) -&gt; Via Acquaformosa, 16 (Castrovillari) -&gt; Via Don Ciccio Gullo (Spezzano Albanese) -&gt; Viale Partenope, 24 (Spezzano Albanese) -&gt; Strada Provinciale 270 (Spezzano Albanese) -&gt; Contrada Bagni, 5 (Spezzano Albanese) -&gt; Strada Provinciale 270 (Spezzano Albanese) -&gt; Strada Provinciale (San Lorenzo del Vallo) -&gt; Viale della Libertà , 105-107 (San Lorenzo del Vallo)</t>
  </si>
  <si>
    <t>Viale della Libertà , 105-107</t>
  </si>
  <si>
    <t>4804</t>
  </si>
  <si>
    <t>Viale della Libertà , 105-107 (San Lorenzo del Vallo) -&gt; Via Giovanni Rinaldi, 6 (Spezzano Albanese) -&gt; Strada Statale 19 delle Calabrie (Terranova da Sibari) -&gt; Via Nuova, 8 (Tarsia) -&gt; Strada Statale 19 delle Calabrie (San Marco Argentano) -&gt; Via Guglielmo Marconi, 62 (Rende) -&gt; Autostazione Cosenza (Cosenza)</t>
  </si>
  <si>
    <t>corse aggiuntive</t>
  </si>
  <si>
    <t>2121</t>
  </si>
  <si>
    <t>Via Aldo Moro, 8 (San Pietro in Guarano) -&gt; Via Giovanni Falcone (San Pietro in Guarano) -&gt; Strada Provinciale, 131 (San Pietro in Guarano) -&gt; Via Giovanni Falcone (San Pietro in Guarano) -&gt; Via Vignale, 4 (San Pietro in Guarano) -&gt; Strada Provinciale 229 (San Pietro in Guarano) -&gt; Corso della Libertà  (Castiglione Cosentino) -&gt; Via Surani, 96 (Castiglione Cosentino) -&gt; Strada Provinciale 229, 27 (Castiglione Cosentino) -&gt; Strada Provinciale 229, 12 (Castiglione Cosentino) -&gt; Strada Provinciale 229, 12 (Castiglione Cosentino) -&gt; Strada Provinciale 229, 96 (Rende) -&gt; Via Umberto Nobile, 20 (Rende) -&gt; Via Umberto Nobile, 36 (Rende) -&gt; Strada Statale 19 delle Calabrie (Rende) -&gt; Strada Statale 19 delle Calabrie (Rende) -&gt; Viale Giuseppe Garibaldi (Rende) -&gt; Via Valle del Neto, 7 (Rende) -&gt; Viale Giacomo Mancini, 260/c (Cosenza) -&gt; Viale Giacomo Mancini (Cosenza) -&gt; Viale Giacomo Mancini, 750 (Cosenza) -&gt; Autostazione Cosenza (Cosenza)</t>
  </si>
  <si>
    <t>Via Aldo Moro, 8</t>
  </si>
  <si>
    <t>San Pietro in Guarano</t>
  </si>
  <si>
    <t>2529</t>
  </si>
  <si>
    <t>Autostazione Cosenza (Cosenza) -&gt; Viale Giacomo Mancini,, 149 (Cosenza) -&gt; Viale Giacomo Mancini, 262 (Cosenza) -&gt; Via Valle del Neto (Rende) -&gt; Via Don Giovanni Minzoni, 88A (Rende) -&gt; Via Alessandro Volta, 114 (Rende) -&gt; Strada Statale 19 delle Calabrie (Rende) -&gt; Via Umberto Nobile, 36 (Rende) -&gt; Via Umberto Nobile, 101 (Rende) -&gt; Via Andrea Corsali,5 (Rende) -&gt; Strada Provinciale 229, 12 (Castiglione Cosentino) -&gt; Strada Provinciale 229, 12 (Castiglione Cosentino) -&gt; Strada Provinciale 229, 27 (Castiglione Cosentino) -&gt; Via Surani, 89-96 (Castiglione Cosentino) -&gt; Corso della Libertà  (Castiglione Cosentino) -&gt; Strada Provinciale 229 (San Pietro in Guarano) -&gt; Via Vignale, 4 (San Pietro in Guarano) -&gt; Via Aldo Moro, 8 (San Pietro in Guarano)</t>
  </si>
  <si>
    <t>3784</t>
  </si>
  <si>
    <t>Via Vittoria, 29 (Buonvicino) -&gt; Contrada Massete, 59 (Buonvicino) -&gt; Strada Provinciale 14 (Buonvicino) -&gt; Strada Provinciale 14 (Buonvicino) -&gt; Strada Provinciale 14, 20 (Buonvicino) -&gt; Strada Provinciale 14, 20 (Buonvicino) -&gt; Via Preti M., 19-21 (Diamante) -&gt; Via Panoramica, 79 (Diamante)</t>
  </si>
  <si>
    <t>Via Vittoria, 29</t>
  </si>
  <si>
    <t>Buonvicino</t>
  </si>
  <si>
    <t>Via Panoramica, 79</t>
  </si>
  <si>
    <t>3790</t>
  </si>
  <si>
    <t>Via Panoramica, 79 (Diamante) -&gt; Via Preti M., 19-21 (Diamante) -&gt; Strada Provinciale 14, 20 (Buonvicino) -&gt; Strada Provinciale 14, 20 (Buonvicino) -&gt; Strada Provinciale 14 (Buonvicino) -&gt; Strada Provinciale 14 (Buonvicino) -&gt; Contrada Massete, 59 (Buonvicino) -&gt; Via Vittoria, 29 (Buonvicino)</t>
  </si>
  <si>
    <t>3800</t>
  </si>
  <si>
    <t>Via San Sofia, 1 (Grisolia) -&gt; Corso Scalo Ferroviario, 2 (Grisolia) -&gt; Largo Stazione (Grisolia) -&gt; Corso Scalo Ferroviario, 2 (Grisolia) -&gt; Strada Provinciale 11 (Diamante) -&gt; Viale Parthenius (Diamante) -&gt; Via Preti M., 19-21 (Diamante) -&gt; Via Panoramica, 79 (Diamante)</t>
  </si>
  <si>
    <t>Via San Sofia, 1</t>
  </si>
  <si>
    <t>Grisolia</t>
  </si>
  <si>
    <t>3811</t>
  </si>
  <si>
    <t>Via Panoramica, 79 (Diamante) -&gt; Via Preti M., 19-21 (Diamante) -&gt; Viale Parthenius (Diamante) -&gt; Via Armando Diaz, 115-121 (Diamante) -&gt; Strada Provinciale 11 (Diamante) -&gt; Corso Scalo Ferroviario, 2 (Grisolia) -&gt; Largo Stazione (Grisolia) -&gt; Corso Scalo Ferroviario, 2 (Grisolia) -&gt; Via San Sofia, 1 (Grisolia)</t>
  </si>
  <si>
    <t>4566</t>
  </si>
  <si>
    <t>Via Sciolle (Maiera) -&gt; Strada Provinciale 11 (Maiera) -&gt; Strada Provinciale 11 (Maiera) -&gt; Strada Provinciale 11 (Maiera) -&gt; Strada Provinciale 11, 4 (Diamante) -&gt; Via Armando Diaz, 115-121 (Diamante) -&gt; Viale Parthenius, 13 (Diamante) -&gt; Viale Parthenius (Diamante) -&gt; Via Preti M., 19-21 (Diamante)</t>
  </si>
  <si>
    <t>Strada Provinciale 11 (Maiera) -&gt; Strada Provinciale 12, 20 (Maiera) -&gt; Strada Provinciale 12, 27 (Maiera) -&gt; Strada Provinciale 12, 27 (Maiera) -&gt; Strada Provinciale 12, 1 (Maiera) -&gt; Via Panoramica, 131 (Diamante) -&gt; Via Panoramica, 79 (Diamante) -&gt; Via Preti M., 19-21 (Diamante)</t>
  </si>
  <si>
    <t>Via Sciolle</t>
  </si>
  <si>
    <t>Maiera</t>
  </si>
  <si>
    <t>Via Preti M., 19-21</t>
  </si>
  <si>
    <t>4568</t>
  </si>
  <si>
    <t>Via Preti M., 19-21 (Diamante) -&gt; Viale Parthenius (Diamante) -&gt; Viale Parthenius, 13 (Diamante) -&gt; Via Armando Diaz, 115-121 (Diamante) -&gt; Strada Provinciale 11, 4 (Diamante) -&gt; Strada Provinciale 11 (Maiera) -&gt; Strada Provinciale 11 (Maiera) -&gt; Strada Provinciale 11 (Maiera) -&gt; Via Sciolle (Maiera)</t>
  </si>
  <si>
    <t>Via Preti M., 19-21 (Diamante) -&gt; Via Panoramica, 79 (Diamante) -&gt; Via Panoramica, 131 (Diamante) -&gt; Strada Provinciale 12, 1 (Maiera) -&gt; Strada Provinciale 12, 27 (Maiera) -&gt; Strada Provinciale 12, 27 (Maiera) -&gt; Strada Provinciale 12, 20 (Maiera) -&gt; Strada Provinciale 11 (Maiera)</t>
  </si>
  <si>
    <t>6837</t>
  </si>
  <si>
    <t>6</t>
  </si>
  <si>
    <t>Piazza Amellino, 14 (Belvedere Marittimo) -&gt; Strada Statale 18 Tirrena Inferiore (Belvedere Marittimo) -&gt; Piazza Giovanni Grossi, 49 (Belvedere Marittimo) -&gt; Contrada Vetticello, 293 (Belvedere Marittimo) -&gt; Strada Statale 18 Tirrena Inferiore (Belvedere Marittimo) -&gt; Strada Statale 18 Tirrena Inferiore, 254 (Belvedere Marittimo) -&gt; Strada Statale 18 Tirrena Inferiore, 129 (Belvedere Marittimo) -&gt; Contrada Piano delle Donne, 2 (Belvedere Marittimo) -&gt; Via Preti M., 19-21 (Diamante) -&gt; Via Panoramica, 79 (Diamante) -&gt; Viale Parthenius, 13 (Diamante) -&gt; Via Vittorio Veneto, 3 (Diamante) -&gt; Via Variante (Grisolia) -&gt; Corso del Tirreno, 187 (Santa Maria del Cedro) -&gt; Corso Mediterraneo (Scalea) -&gt; Via Laos (Scalea) -&gt; Corso Mediterraneo (Scalea) -&gt; Strada Senza Nome, 7 (Scalea)</t>
  </si>
  <si>
    <t>Piazza Amellino, 14</t>
  </si>
  <si>
    <t>Belvedere Marittimo</t>
  </si>
  <si>
    <t>6859</t>
  </si>
  <si>
    <t>Via Panoramica, 79 (Diamante) -&gt; Via Preti M., 19-21 (Diamante) -&gt; Contrada Piano delle Donne, 2 (Belvedere Marittimo) -&gt; Strada Statale 18 Tirrena Inferiore, 129 (Belvedere Marittimo) -&gt; Strada Statale 18 Tirrena Inferiore, 254 (Belvedere Marittimo) -&gt; Strada Statale 18 Tirrena Inferiore (Belvedere Marittimo) -&gt; Contrada Vetticello, 293 (Belvedere Marittimo) -&gt; Piazza Giovanni Grossi, 49 (Belvedere Marittimo) -&gt; Strada Statale 18 Tirrena Inferiore (Belvedere Marittimo) -&gt; Piazza Amellino, 14 (Belvedere Marittimo)</t>
  </si>
  <si>
    <t>Strada Senza Nome, 7 (Scalea) -&gt; Corso Mediterraneo (Scalea) -&gt; Via Laos (Scalea) -&gt; Corso Mediterraneo (Scalea) -&gt; Corso del Tirreno, 187 (Santa Maria del Cedro) -&gt; Via Variante (Grisolia) -&gt; Via Vittorio Veneto, 3 (Diamante) -&gt; Via Armando Diaz, 115-121 (Diamante) -&gt; Via Panoramica, 79 (Diamante) -&gt; Via Preti M., 19-21 (Diamante) -&gt; Contrada Piano delle Donne, 2 (Belvedere Marittimo) -&gt; Strada Statale 18 Tirrena Inferiore, 129 (Belvedere Marittimo) -&gt; Strada Statale 18 Tirrena Inferiore, 254 (Belvedere Marittimo) -&gt; Contrada Vetticello, 293 (Belvedere Marittimo) -&gt; Piazza Giovanni Grossi, 49 (Belvedere Marittimo) -&gt; Strada Statale 18 Tirrena Inferiore (Belvedere Marittimo) -&gt; Piazza Amellino, 14 (Belvedere Marittimo)</t>
  </si>
  <si>
    <t>NEW</t>
  </si>
  <si>
    <t>Strada Statale 18 Tirrena Inferiore (Tortora) -&gt; Via Aieta, 8 (Praia a Mare) -&gt; Strada Statale 18 Tirrena Inferiore (San Nicola Arcella) -&gt; Corso Mediterraneo, 427 (Scalea) -&gt; Corso del Tirreno, 187 (Santa Maria del Cedro) -&gt; Via Variante (Grisolia) -&gt; Via Vittorio Veneto, 3 (Diamante) -&gt; Strada Statale 18 Tirrena Inferiore (Diamante) -&gt; Strada Statale 18 Tirrena Inferiore (Belvedere Marittimo) -&gt; Strada Statale 18 Tirrena Inferiore, 55 (Sangineto) -&gt; Strada Statale 18 Tirrena Inferiore, 79 (Bonifati) -&gt; Strada Statale 18 Tirrena Inferiore, 25 (Cetraro) -&gt; Strada Statale 18 Tirrena Inferiore (Acquappesa) -&gt; Strada Statale 18 Tirrena Inferiore, 11 (Acquappesa) -&gt; Strada Provinciale 34, 79 (Guardia Piemontese) -&gt; Strada Statale 18 Tirrena Inferiore (Fuscaldo) -&gt; Strada Statale 18 Tirrena Inferiore (Fuscaldo) -&gt; Strada Statale 18 Tirrena Inferiore, 38 (Paola) -&gt; Strada Statale 107 Silana Crotonese (San Fili) -&gt; Strada Statale 107 Silana Crotonese, 302 (Rende) -&gt; Università della Calabria - Arcavacata (Rende) -&gt; Viale Giuseppe Garibaldi (Rende) -&gt; Autostazione Cosenza (Cosenza)</t>
  </si>
  <si>
    <t>Strada Statale 18 Tirrena Inferiore</t>
  </si>
  <si>
    <t>Tortora</t>
  </si>
  <si>
    <t>Strada Statale 18 (Paola)</t>
  </si>
  <si>
    <t>Autostazione Cosenza (Cosenza) -&gt; Viale Giuseppe Garibaldi (Rende) -&gt; Università della Calabria - Arcavacata (Rende) -&gt; Strada Statale 107 Silana Crotonese, 400 (Rende) -&gt; Strada Statale 107 Silana Crotonese (San Fili) -&gt; Strada Statale 18 Tirrena Inferiore, 38 (Paola) -&gt; Strada Statale 18 Tirrena Inferiore (Fuscaldo) -&gt; Strada Statale 18 Tirrena Inferiore (Fuscaldo) -&gt; Strada Provinciale 34, 79 (Guardia Piemontese) -&gt; Strada Statale 18 Tirrena Inferiore, 11 (Acquappesa) -&gt; Strada Statale 18 Tirrena Inferiore (Acquappesa) -&gt; Strada Statale 18 Tirrena Inferiore, 25 (Cetraro) -&gt; Strada Statale 18 Tirrena Inferiore, 79 (Bonifati) -&gt; Strada Statale 18 Tirrena Inferiore, 55 (Sangineto) -&gt; Strada Statale 18 Tirrena Inferiore (Belvedere Marittimo) -&gt; Strada Statale 18 Tirrena Inferiore (Diamante) -&gt; Via Vittorio Veneto, 3 (Diamante) -&gt; Via Variante (Grisolia) -&gt; Corso del Tirreno, 187 (Santa Maria del Cedro) -&gt; Corso Mediterraneo, 427 (Scalea) -&gt; Strada Statale 18 Tirrena Inferiore (San Nicola Arcella) -&gt; Strada Statale 18 Tirrena Inferiore (Tortora) -&gt; Via Aieta, 8 (Praia a Mare)</t>
  </si>
  <si>
    <t>Via Aieta, 8</t>
  </si>
  <si>
    <t>Praia a Mare</t>
  </si>
  <si>
    <t>10</t>
  </si>
  <si>
    <t>Corso Italia, 8 (Amantea) -&gt; Strada Statale 18 Tirrena Inferiore (Amantea) -&gt; Via Giuseppe Garibaldi, 51 (Amantea) -&gt; Via Benedetto Croce, 29 (Belmonte Calabro) -&gt; Strada Provinciale 39, 32 (Longobardi) -&gt; Strada Statale 18 Tirrena Inferiore (Longobardi) -&gt; Strada Statale 18 Tirrena Inferiore (Fiumefreddo Bruzio) -&gt; Strada Statale 18 Tirrena Inferiore (Falconara Albanese) -&gt; Via Filippo Giuliani, 1 (San Lucido) -&gt; Viale Ippocrate, 57 (Paola) -&gt; Strada Provinciale 37, 9 (Paola) -&gt; Via San Agata Soprana, 22-24 (Paola) -&gt; Via Nazionale, 71 (Paola) -&gt; Via Fiume Tacina (Paola) -&gt; Strada Statale 18 Tirrena Inferiore, 38 (Paola) -&gt; Via Nazionale, 159 (Paola) -&gt; Strada Statale 107 Silana Crotonese, 23 (Paola) -&gt; Strada Statale 107 Silana Crotonese (San Fili) -&gt; Strada Statale 107 Silana Crotonese, 400 (Rende) -&gt; Università della Calabria - Arcavacata (Rende) -&gt; Viale Giuseppe Garibaldi (Rende) -&gt; Autostazione Cosenza (Cosenza)</t>
  </si>
  <si>
    <t>Corso Italia, 8 (Amantea) -&gt; Strada Statale 18 Tirrena Inferiore (Amantea) -&gt; Via Giuseppe Garibaldi, 51 (Amantea) -&gt; Via Benedetto Croce, 29 (Belmonte Calabro) -&gt; Strada Provinciale 39, 32 (Longobardi) -&gt; Strada Statale 18 Tirrena Inferiore (Longobardi) -&gt; Strada Statale 18 Tirrena Inferiore (Fiumefreddo Bruzio) -&gt; Strada Statale 18 Tirrena Inferiore (Falconara Albanese) -&gt; Strada Statale 18 Tirrena Inferiore, 30 (San Lucido) -&gt; Strada Statale 18 Tirrena Inferiore, 38 (Paola) -&gt; Strada Statale 107 Silana Crotonese, 23 (Paola) -&gt; Strada Statale 107 Silana Crotonese (San Fili) -&gt; Strada Statale 107 Silana Crotonese, 400 (Rende) -&gt; Università della Calabria - Arcavacata (Rende) -&gt; Viale Giuseppe Garibaldi (Rende) -&gt; Autostazione Cosenza (Cosenza)</t>
  </si>
  <si>
    <t>Corso Italia, 8</t>
  </si>
  <si>
    <t>Autostazione Cosenza (Cosenza) -&gt; Viale Giuseppe Garibaldi (Rende) -&gt; Strada Statale 107 Silana Crotonese, 400 (Rende) -&gt; Strada Statale 107 Silana Crotonese (San Fili) -&gt; Strada Provinciale 37, 9 (Paola) -&gt; Via San Agata Soprana, 22-24 (Paola) -&gt; Via Fiume Tacina (Paola) -&gt; Strada Statale 18 Tirrena Inferiore, 38 (Paola) -&gt; Strada Statale 18 Tirrena Inferiore, 30 (San Lucido) -&gt; Strada Statale 18 Tirrena Inferiore (Falconara Albanese) -&gt; Strada Statale 18 Tirrena Inferiore (Fiumefreddo Bruzio) -&gt; Strada Statale 18 Tirrena Inferiore (Longobardi) -&gt; Strada Provinciale 39, 32 (Longobardi) -&gt; Via Benedetto Croce, 29 (Belmonte Calabro) -&gt; Via Giuseppe Garibaldi, 51 (Amantea) -&gt; Strada Statale 18 Tirrena Inferiore (Amantea) -&gt; Corso Italia, 8 (Amantea)</t>
  </si>
  <si>
    <t>Autostazione Cosenza (Cosenza) -&gt; Viale Giuseppe Garibaldi (Rende) -&gt; Università della Calabria - Arcavacata (Rende) -&gt; Strada Statale 107 Silana Crotonese, 400 (Rende) -&gt; Strada Statale 107 Silana Crotonese (San Fili) -&gt; Strada Provinciale 37, 9 (Paola) -&gt; Via San Agata Soprana, 22-24 (Paola) -&gt; Via Nazionale, 71 (Paola) -&gt; Strada Statale 18 Tirrena Inferiore, 38 (Paola) -&gt; Strada Statale 18 Tirrena Inferiore, 30 (San Lucido) -&gt; Strada Statale 18 Tirrena Inferiore (Falconara Albanese) -&gt; Strada Statale 18 Tirrena Inferiore (Fiumefreddo Bruzio) -&gt; Strada Statale 18 Tirrena Inferiore (Longobardi) -&gt; Strada Provinciale 39, 32 (Longobardi) -&gt; Via Benedetto Croce, 29 (Belmonte Calabro) -&gt; Via Giuseppe Garibaldi, 51 (Amantea) -&gt; Strada Statale 18 Tirrena Inferiore (Amantea) -&gt; Corso Italia, 8 (Amantea)</t>
  </si>
  <si>
    <t>Strada Provinciale 43, 43 (Longobardi) -&gt; Strada Provinciale 39, 41 (Longobardi) -&gt; Strada Statale 18 Tirrena Inferiore (Longobardi) -&gt; Strada Statale 18 Tirrena Inferiore (Longobardi) -&gt; Strada Provinciale 39, 41 (Longobardi) -&gt; Strada Provinciale 39, 32 (Longobardi) -&gt; Strada Statale 18 Tirrena Inferiore (Belmonte Calabro) -&gt; Via Benedetto Croce, 29 (Belmonte Calabro) -&gt; Via Fratelli Bandiera (Belmonte Calabro) -&gt; Via Giuseppe Garibaldi, 51 (Amantea) -&gt; Via Stromboli, 58 (Amantea)</t>
  </si>
  <si>
    <t>Strada Provinciale 43, 43</t>
  </si>
  <si>
    <t>Longobardi</t>
  </si>
  <si>
    <t>Via Stromboli, 58 (Amantea) -&gt; Via Giuseppe Garibaldi, 51 (Amantea) -&gt; Via Fratelli Bandiera (Belmonte Calabro) -&gt; Via Benedetto Croce, 29 (Belmonte Calabro) -&gt; Strada Statale 18 Tirrena Inferiore (Belmonte Calabro) -&gt; Strada Provinciale 39, 32 (Longobardi) -&gt; Strada Provinciale 39, 41 (Longobardi) -&gt; Strada Statale 18 Tirrena Inferiore (Longobardi) -&gt; Strada Statale 18 Tirrena Inferiore (Longobardi) -&gt; Strada Provinciale 39, 41 (Longobardi) -&gt; Strada Provinciale 43, 43 (Longobardi)</t>
  </si>
  <si>
    <t>13</t>
  </si>
  <si>
    <t>Contrada Vadì (Belmonte Calabro) -&gt; Strada Provinciale 42, 17 (Belmonte Calabro) -&gt; Via Michele Bianchi, 3 (Belmonte Calabro) -&gt; Via Benedetto Croce, 29 (Belmonte Calabro) -&gt; Via Fratelli Bandiera (Belmonte Calabro) -&gt; Via Benedetto Croce, 29 (Belmonte Calabro) -&gt; Via Giuseppe Garibaldi, 51 (Amantea)</t>
  </si>
  <si>
    <t>Contrada Vadì</t>
  </si>
  <si>
    <t>Belmonte Calabro</t>
  </si>
  <si>
    <t>Via Giuseppe Garibaldi, 51 (Amantea) -&gt; Via Benedetto Croce, 29 (Belmonte Calabro) -&gt; Via Fratelli Bandiera (Belmonte Calabro) -&gt; Via Benedetto Croce, 29 (Belmonte Calabro) -&gt; Via Michele Bianchi, 3 (Belmonte Calabro) -&gt; Strada Provinciale 42, 17 (Belmonte Calabro) -&gt; Contrada Vadì (Belmonte Calabro)</t>
  </si>
  <si>
    <t>14</t>
  </si>
  <si>
    <t>Via Variante (Grisolia) -&gt; Via Vittorio Veneto, 3 (Diamante) -&gt; Strada Statale 18 Tirrena Inferiore (Diamante) -&gt; Contrada Piano delle Donne, 2 (Belvedere Marittimo) -&gt; Strada Statale 18 Tirrena Inferiore, 20 (Belvedere Marittimo) -&gt; Strada Statale 18 Tirrena Inferiore, 254 (Belvedere Marittimo) -&gt; Strada Statale 18 Tirrena Inferiore, 287 (Belvedere Marittimo) -&gt; Strada Statale 18 Tirrena Inferiore (Belvedere Marittimo) -&gt; Strada Statale 18 Tirrena Inferiore, 55 (Sangineto) -&gt; Strada Statale 18 Tirrena Inferiore, 79 (Bonifati) -&gt; Strada Statale 18 Tirrena Inferiore, 25 (Cetraro) -&gt; Strada Statale 18 Tirrena Inferiore (Acquappesa) -&gt; Strada Statale 18 Tirrena Inferiore, 11 (Acquappesa) -&gt; Strada Provinciale 34, 3 (Guardia Piemontese) -&gt; Strada Provinciale 34, 79 (Guardia Piemontese) -&gt; Strada Statale 18 Tirrena Inferiore (Fuscaldo) -&gt; Strada Statale 18 Tirrena Inferiore (Fuscaldo) -&gt; Strada Statale 18 Tirrena Inferiore (Fuscaldo) -&gt; Strada Statale 18 Tirrena Inferiore, 38 (Paola) -&gt; Strada Statale 107 Silana Crotonese (San Fili) -&gt; Strada Statale 107 Silana Crotonese, 302 (Rende) -&gt; Università della Calabria - Arcavacata (Rende) -&gt; Viale Giuseppe Garibaldi (Rende) -&gt; Autostazione Cosenza (Cosenza)</t>
  </si>
  <si>
    <t>Strada Statale 18 Tirrena Inferiore (Diamante) -&gt; Contrada Piano delle Donne, 2 (Belvedere Marittimo) -&gt; Strada Statale 18 Tirrena Inferiore, 20 (Belvedere Marittimo) -&gt; Strada Statale 18 Tirrena Inferiore, 254 (Belvedere Marittimo) -&gt; Strada Statale 18 Tirrena Inferiore, 287 (Belvedere Marittimo) -&gt; Strada Statale 18 Tirrena Inferiore (Belvedere Marittimo) -&gt; Strada Statale 18 Tirrena Inferiore, 55 (Sangineto) -&gt; Strada Statale 18 Tirrena Inferiore, 79 (Bonifati) -&gt; Strada Statale 18 Tirrena Inferiore, 25 (Cetraro) -&gt; Strada Statale 18 Tirrena Inferiore (Acquappesa) -&gt; Strada Statale 18 Tirrena Inferiore, 11 (Acquappesa) -&gt; Strada Provinciale 34, 3 (Guardia Piemontese) -&gt; Strada Provinciale 34, 79 (Guardia Piemontese) -&gt; Strada Statale 18 Tirrena Inferiore (Fuscaldo) -&gt; Strada Statale 18 Tirrena Inferiore (Fuscaldo) -&gt; Strada Statale 18 Tirrena Inferiore (Fuscaldo) -&gt; Strada Statale 18 Tirrena Inferiore, 38 (Paola) -&gt; Strada Statale 107 Silana Crotonese (San Fili) -&gt; Strada Statale 107 Silana Crotonese, 302 (Rende) -&gt; Università della Calabria - Arcavacata (Rende) -&gt; Viale Giuseppe Garibaldi (Rende) -&gt; Autostazione Cosenza (Cosenza)</t>
  </si>
  <si>
    <t>Via Variante</t>
  </si>
  <si>
    <t>Autostazione Cosenza (Cosenza) -&gt; Viale Giuseppe Garibaldi (Rende) -&gt; Università della Calabria - Arcavacata (Rende) -&gt; Strada Statale 107 Silana Crotonese, 400 (Rende) -&gt; Strada Statale 107 Silana Crotonese (San Fili) -&gt; Strada Statale 18 Tirrena Inferiore, 38 (Paola) -&gt; Strada Statale 18 Tirrena Inferiore (Fuscaldo) -&gt; Strada Statale 18 Tirrena Inferiore (Fuscaldo) -&gt; Strada Statale 18 Tirrena Inferiore (Fuscaldo) -&gt; Strada Provinciale 34, 79 (Guardia Piemontese) -&gt; Strada Provinciale 34, 3 (Guardia Piemontese) -&gt; Strada Statale 18 Tirrena Inferiore, 11 (Acquappesa) -&gt; Strada Statale 18 Tirrena Inferiore (Acquappesa) -&gt; Strada Statale 18 Tirrena Inferiore, 25 (Cetraro) -&gt; Strada Statale 18 Tirrena Inferiore, 79 (Bonifati) -&gt; Strada Statale 18 Tirrena Inferiore, 55 (Sangineto) -&gt; Strada Statale 18 Tirrena Inferiore (Belvedere Marittimo) -&gt; Strada Statale 18 Tirrena Inferiore, 287 (Belvedere Marittimo) -&gt; Strada Statale 18 Tirrena Inferiore, 254 (Belvedere Marittimo) -&gt; Strada Statale 18 Tirrena Inferiore, 20 (Belvedere Marittimo) -&gt; Contrada Piano delle Donne, 2 (Belvedere Marittimo) -&gt; Strada Statale 18 Tirrena Inferiore (Diamante) -&gt; Via Vittorio Veneto, 3 (Diamante) -&gt; Via Variante (Grisolia)</t>
  </si>
  <si>
    <t xml:space="preserve">Autostazione Cosenza (Cosenza) -&gt; Viale Giuseppe Garibaldi (Rende) -&gt; Università della Calabria - Arcavacata (Rende) -&gt; Strada Statale 107 Silana Crotonese, 400 (Rende) -&gt; Strada Statale 107 Silana Crotonese (San Fili) -&gt; Strada Statale 18 Tirrena Inferiore, 38 (Paola) -&gt; Strada Statale 18 Tirrena Inferiore (Fuscaldo) -&gt; Strada Statale 18 Tirrena Inferiore (Fuscaldo) -&gt; Strada Statale 18 Tirrena Inferiore (Fuscaldo) -&gt; Strada Provinciale 34, 79 (Guardia Piemontese) -&gt; Strada Provinciale 34, 3 (Guardia Piemontese) -&gt; Strada Statale 18 Tirrena Inferiore, 11 (Acquappesa) -&gt; Strada Statale 18 Tirrena Inferiore (Acquappesa) -&gt; Strada Statale 18 Tirrena Inferiore, 25 (Cetraro) -&gt; Strada Statale 18 Tirrena Inferiore, 79 (Bonifati) -&gt; Strada Statale 18 Tirrena Inferiore, 55 (Sangineto) -&gt; Strada Statale 18 Tirrena Inferiore (Belvedere Marittimo) -&gt; Strada Statale 18 Tirrena Inferiore, 287 (Belvedere Marittimo) -&gt; Strada Statale 18 Tirrena Inferiore, 254 (Belvedere Marittimo) -&gt; Strada Statale 18 Tirrena Inferiore, 20 (Belvedere Marittimo) -&gt; Contrada Piano delle Donne, 2 (Belvedere Marittimo) -&gt; Strada Statale 18 Tirrena Inferiore (Diamante) </t>
  </si>
  <si>
    <t>7324</t>
  </si>
  <si>
    <t>15</t>
  </si>
  <si>
    <t>Strada Provinciale 257, 81 (Lago) -&gt; Strada Provinciale 257, 29 (Lago) -&gt; Strada Provinciale 257 (Lago) -&gt; Strada Provinciale 257 (Lago) -&gt; Via Pittore Pasquale Mazzotti, 12 (Lago) -&gt; Strada Provinciale 48, 50 (Lago) -&gt; Strada Provinciale 257 (Lago) -&gt; Strada Provinciale 257 (Lago) -&gt; Strada Provinciale 257 (San Pietro in Amantea) -&gt; Via Stromboli, 58 (Amantea) -&gt; Strada Statale 18 Tirrena Inferiore (Amantea) -&gt; Via Benedetto Croce, 29 (Belmonte Calabro) -&gt; Strada Statale 18 Tirrena Inferiore (Belmonte Calabro) -&gt; Strada Provinciale 39, 32 (Longobardi) -&gt; Strada Statale 18 Tirrena Inferiore (Longobardi) -&gt; Strada Provinciale 39, 41 (Longobardi) -&gt; Via Filippo Giuliani, 1 (San Lucido) -&gt; Strada Provinciale 37, 9 (Paola) -&gt; Piazzale Antonio Bandiera (Paola) -&gt; Via Fiume Tacina (Paola) -&gt; Via Maggiore Alfonso Vaccari, 105 (Fuscaldo) -&gt; Strada Statale 18 Tirrena Inferiore, 25 (Cetraro)</t>
  </si>
  <si>
    <t>Strada Provinciale 257, 81 (Lago) -&gt; Strada Provinciale 257, 29 (Lago) -&gt; Strada Provinciale 257 (Lago) -&gt; Strada Provinciale 257 (Lago) -&gt; Via Pittore Pasquale Mazzotti, 12 (Lago) -&gt; Strada Provinciale 48, 50 (Lago) -&gt; Strada Provinciale 257 (Lago) -&gt; Strada Provinciale 257 (Lago) -&gt; Strada Provinciale 257 (San Pietro in Amantea) -&gt; Via Stromboli, 58 (Amantea) -&gt; Strada Statale 18 Tirrena Inferiore (Amantea) -&gt; Via Benedetto Croce, 29 (Belmonte Calabro) -&gt; Strada Statale 18 Tirrena Inferiore (Belmonte Calabro) -&gt; Strada Provinciale 39, 32 (Longobardi) -&gt; Strada Statale 18 Tirrena Inferiore (Longobardi) -&gt; Strada Provinciale 39, 41 (Longobardi) -&gt; Via Filippo Giuliani, 1 (San Lucido) -&gt; Strada Provinciale 37, 9 (Paola) -&gt; Piazzale Antonio Bandiera (Paola) -&gt; Via Fiume Tacina (Paola) -&gt; Via Maggiore Alfonso Vaccari, 105 (Fuscaldo)</t>
  </si>
  <si>
    <t>Strada Provinciale 257, 81</t>
  </si>
  <si>
    <t>Lago</t>
  </si>
  <si>
    <t>Via Maggiore Alfonso Vaccari, 105</t>
  </si>
  <si>
    <t>Fuscaldo</t>
  </si>
  <si>
    <t>Strada Statale 18 Tirrena Inferiore (Amantea) -&gt; Via Stromboli, 58 (Amantea) -&gt; Strada Provinciale 257 (San Pietro in Amantea) -&gt; Strada Provinciale 257 (Lago) -&gt; Strada Provinciale 48, 50 (Lago) -&gt; Strada Provinciale 257 (Lago) -&gt; Via Pittore Pasquale Mazzotti, 12 (Lago) -&gt; Strada Provinciale 257 (Lago) -&gt; Strada Provinciale 257 (Lago) -&gt; Strada Provinciale 257, 29 (Lago) -&gt; Strada Provinciale 257, 81 (Lago)</t>
  </si>
  <si>
    <t>7606</t>
  </si>
  <si>
    <t>17</t>
  </si>
  <si>
    <t>Strada Statale 18 Tirrena Inferiore, 345 (Amantea) -&gt; Via Giuseppe Garibaldi, 51 (Amantea) -&gt; Strada Provinciale 39, 21 (Amantea) -&gt; Strada Provinciale 257 (Lago) -&gt; Strada Provinciale 48, 50 (Lago) -&gt; Strada Provinciale 257 (Lago) -&gt; Strada Provinciale 48, 50 (Lago) -&gt; Via Pittore Pasquale Mazzotti, 12 (Lago) -&gt; Strada Provinciale 257 (Lago) -&gt; Strada Provinciale 257 (Lago) -&gt; Strada Provinciale 257, 29 (Lago) -&gt; Strada Provinciale 257, 81 (Lago) -&gt; Strada Provinciale 257, 29 (Lago) -&gt; Strada Provinciale 257, 16 (Domanico) -&gt; Strada Provinciale 257, 31 (Domanico) -&gt; Via Roma, 20e (Domanico) -&gt; Strada Provinciale 257 (Carolei) -&gt; Corso Mazzini, 47 (Carolei) -&gt; Strada Provinciale 257, 33 (Mendicino) -&gt; Via Lova (Carolei) -&gt; Strada Provinciale 257, 70 (Carolei) -&gt; Via Nazionale, 1 (Carolei) -&gt; Piazza della Riforma (Cosenza) -&gt; Autostazione Cosenza (Cosenza)</t>
  </si>
  <si>
    <t>Strada Provinciale 257, 31 (Domanico) -&gt; Via Roma, 20e (Domanico) -&gt; Strada Provinciale 257 (Carolei) -&gt; Via Europa, 34 (Carolei) -&gt; Strada Provinciale 257 (Carolei) -&gt; Corso Mazzini, 47 (Carolei) -&gt; Strada Provinciale 257, 33 (Mendicino) -&gt; Via Lova (Carolei) -&gt; Strada Provinciale 257, 70 (Carolei) -&gt; Via Nazionale, 1 (Carolei) -&gt; Piazza della Riforma (Cosenza) -&gt; Autostazione Cosenza (Cosenza)</t>
  </si>
  <si>
    <t>Strada Provinciale 257, 31</t>
  </si>
  <si>
    <t>Domanico</t>
  </si>
  <si>
    <t>4587</t>
  </si>
  <si>
    <t>Autostazione Cosenza (Cosenza) -&gt; Piazza della Riforma (Cosenza) -&gt; Via Nazionale, 1 (Carolei) -&gt; Strada Provinciale 257, 70 (Carolei) -&gt; Via Lova (Carolei) -&gt; Strada Provinciale 257, 33 (Mendicino) -&gt; Corso Mazzini, 47 (Carolei) -&gt; Strada Provinciale 257 (Carolei) -&gt; Via Roma, 20e (Domanico) -&gt; Strada Provinciale 257, 31 (Domanico) -&gt; Strada Provinciale 257, 16 (Domanico) -&gt; Strada Provinciale 257, 29 (Lago) -&gt; Strada Provinciale 257, 81 (Lago) -&gt; Strada Provinciale 257, 29 (Lago) -&gt; Strada Provinciale 257 (Lago) -&gt; Strada Provinciale 257 (Lago) -&gt; Via Pittore Pasquale Mazzotti, 12 (Lago) -&gt; Strada Provinciale 48, 50 (Lago) -&gt; Strada Provinciale 257 (Lago) -&gt; Strada Provinciale 48, 50 (Lago) -&gt; Strada Provinciale 257 (Lago) -&gt; Strada Provinciale 39, 21 (Amantea) -&gt; Via Giuseppe Garibaldi, 51 (Amantea) -&gt; Strada Statale 18 Tirrena Inferiore, 345 (Amantea)</t>
  </si>
  <si>
    <t>Autostazione Cosenza (Cosenza) -&gt; Piazza della Riforma (Cosenza) -&gt; Via Nazionale, 1 (Carolei) -&gt; Strada Provinciale 257, 70 (Carolei) -&gt; Via Lova (Carolei) -&gt; Strada Provinciale 257, 33 (Mendicino) -&gt; Corso Mazzini, 47 (Carolei) -&gt; Strada Provinciale 257 (Carolei) -&gt; Via Roma, 20e (Domanico) -&gt; Strada Provinciale 257, 31 (Domanico)</t>
  </si>
  <si>
    <t>7198</t>
  </si>
  <si>
    <t>20</t>
  </si>
  <si>
    <t>Via Roma (Verbicaro) -&gt; Via Roma, 637 (Verbicaro) -&gt; Via Roma, 1 (Verbicaro) -&gt; Via delle Ginestre (Verbicaro) -&gt; Corso del Pollino, 27 (Verbicaro) -&gt; Corso del Pollino, 27 (Verbicaro) -&gt; Via Orsomarso (Santa Maria del Cedro) -&gt; Via Vittorio Veneto, 3 (Diamante) -&gt; Via Panoramica, 79 (Diamante) -&gt; Strada Statale 18 Tirrena Inferiore (Diamante) -&gt; Strada Statale 18 Tirrena Inferiore (Belvedere Marittimo) -&gt; Strada Statale 18 Tirrena Inferiore, 55 (Sangineto) -&gt; Strada Statale 18 Tirrena Inferiore, 79 (Bonifati) -&gt; Strada Statale 18 Tirrena Inferiore, 25 (Cetraro) -&gt; Strada Statale 18 Tirrena Inferiore (Acquappesa) -&gt; Strada Statale 18 Tirrena Inferiore, 11 (Acquappesa) -&gt; Strada Statale 18 Tirrena Inferiore (Fuscaldo) -&gt; Strada Statale 18 Tirrena Inferiore (Fuscaldo) -&gt; Strada Statale 18 Tirrena Inferiore, 38 (Paola) -&gt; Strada Statale 107 Silana Crotonese (San Fili) -&gt; Strada Statale 107 Silana Crotonese, 400 (Rende) -&gt; Università della Calabria - Arcavacata (Rende) -&gt; Viale Giuseppe Garibaldi (Rende) -&gt; Autostazione Cosenza (Cosenza)</t>
  </si>
  <si>
    <t>Via Roma (Verbicaro) -&gt; Via Roma, 637 (Verbicaro) -&gt; Via Roma, 1 (Verbicaro) -&gt; Via delle Ginestre (Verbicaro) -&gt; Corso del Pollino, 27 (Verbicaro) -&gt; Corso del Pollino, 27 (Verbicaro) -&gt; Via Orsomarso (Santa Maria del Cedro) -&gt; Via Vittorio Veneto, 3 (Diamante) -&gt; Via Panoramica, 79 (Diamante) -&gt; Strada Statale 18 Tirrena Inferiore (Diamante) -&gt; Strada Statale 18 Tirrena Inferiore (Belvedere Marittimo) -&gt; Strada Statale 18 Tirrena Inferiore, 55 (Sangineto) -&gt; Strada Statale 18 Tirrena Inferiore, 79 (Bonifati) -&gt; Strada Statale 18 Tirrena Inferiore, 25 (Cetraro) -&gt; Strada Statale 18 Tirrena Inferiore (Acquappesa) -&gt; Strada Statale 18 Tirrena Inferiore, 11 (Acquappesa) -&gt; Strada Statale 18 Tirrena Inferiore (Fuscaldo) -&gt; Strada Statale 18 Tirrena Inferiore (Fuscaldo) -&gt; Strada Statale 18 Tirrena Inferiore, 38 (Paola)</t>
  </si>
  <si>
    <t>Via Roma</t>
  </si>
  <si>
    <t>Verbicaro</t>
  </si>
  <si>
    <t>7199</t>
  </si>
  <si>
    <t>Autostazione Cosenza (Cosenza) -&gt; Viale Giuseppe Garibaldi (Rende) -&gt; Università della Calabria - Arcavacata (Rende) -&gt; Strada Statale 107 Silana Crotonese, 400 (Rende) -&gt; Strada Statale 107 Silana Crotonese (San Fili) -&gt; Strada Statale 18 Tirrena Inferiore, 38 (Paola) -&gt; Strada Statale 18 Tirrena Inferiore (Fuscaldo) -&gt; Strada Statale 18 Tirrena Inferiore (Fuscaldo) -&gt; Strada Provinciale 34, 79 (Guardia Piemontese) -&gt; Strada Statale 18 Tirrena Inferiore, 11 (Acquappesa) -&gt; Strada Statale 18 Tirrena Inferiore (Acquappesa) -&gt; Strada Statale 18 Tirrena Inferiore, 25 (Cetraro) -&gt; Strada Statale 18 Tirrena Inferiore, 79 (Bonifati) -&gt; Strada Statale 18 Tirrena Inferiore, 55 (Sangineto) -&gt; Strada Statale 18 Tirrena Inferiore (Belvedere Marittimo) -&gt; Strada Statale 18 Tirrena Inferiore (Diamante) -&gt; Via Panoramica, 79 (Diamante) -&gt; Via Vittorio Veneto, 3 (Diamante) -&gt; Corso del Pollino, 27 (Verbicaro) -&gt; Corso del Pollino, 27 (Verbicaro) -&gt; Via delle Ginestre (Verbicaro) -&gt; Via Roma, 1 (Verbicaro) -&gt; Via Roma, 637 (Verbicaro) -&gt; Via Roma (Verbicaro)</t>
  </si>
  <si>
    <t>Strada Statale 18 Tirrena Inferiore, 38 (Paola) -&gt; Strada Statale 18 Tirrena Inferiore (Fuscaldo) -&gt; Strada Statale 18 Tirrena Inferiore (Fuscaldo) -&gt; Strada Provinciale 34, 79 (Guardia Piemontese) -&gt; Strada Statale 18 Tirrena Inferiore, 11 (Acquappesa) -&gt; Strada Statale 18 Tirrena Inferiore (Acquappesa) -&gt; Strada Statale 18 Tirrena Inferiore, 25 (Cetraro) -&gt; Strada Statale 18 Tirrena Inferiore, 79 (Bonifati) -&gt; Strada Statale 18 Tirrena Inferiore, 55 (Sangineto) -&gt; Strada Statale 18 Tirrena Inferiore (Belvedere Marittimo) -&gt; Strada Statale 18 Tirrena Inferiore (Diamante) -&gt; Via Panoramica, 79 (Diamante) -&gt; Via Vittorio Veneto, 3 (Diamante) -&gt; Corso del Pollino, 27 (Verbicaro) -&gt; Corso del Pollino, 27 (Verbicaro) -&gt; Via delle Ginestre (Verbicaro) -&gt; Via Roma, 1 (Verbicaro) -&gt; Via Roma, 637 (Verbicaro) -&gt; Via Roma (Verbicaro)</t>
  </si>
  <si>
    <t>7262</t>
  </si>
  <si>
    <t>Via Roma (Verbicaro) -&gt; Via Roma, 637 (Verbicaro) -&gt; Via Roma, 1 (Verbicaro) -&gt; Via delle Ginestre (Verbicaro) -&gt; Corso del Pollino, 27 (Verbicaro) -&gt; Corso del Pollino, 27 (Verbicaro) -&gt; Via Orsomarso (Santa Maria del Cedro) -&gt; Largo Stazione (Grisolia) -&gt; Corso Scalo Ferroviario, 2 (Grisolia) -&gt; Strada Provinciale 11 (Diamante) -&gt; Via Vittorio Veneto, 3 (Diamante) -&gt; Via Armando Diaz, 115-121 (Diamante) -&gt; Via Panoramica, 79 (Diamante) -&gt; Strada Statale 18 Tirrena Inferiore (Diamante) -&gt; Strada Statale 18 Tirrena Inferiore (Belvedere Marittimo) -&gt; Piazza Amellino, 14 (Belvedere Marittimo)</t>
  </si>
  <si>
    <t>7264</t>
  </si>
  <si>
    <t>Piazza Amellino, 14 (Belvedere Marittimo) -&gt; Strada Statale 18 Tirrena Inferiore (Belvedere Marittimo) -&gt; Strada Statale 18 Tirrena Inferiore (Diamante) -&gt; Via Panoramica, 79 (Diamante) -&gt; Via Vittorio Veneto, 3 (Diamante) -&gt; Strada Provinciale 11 (Diamante) -&gt; Corso Scalo Ferroviario, 2 (Grisolia) -&gt; Largo Stazione (Grisolia) -&gt; Corso del Pollino, 27 (Verbicaro) -&gt; Corso del Pollino, 27 (Verbicaro) -&gt; Via delle Ginestre (Verbicaro) -&gt; Via Roma, 1 (Verbicaro) -&gt; Via Roma, 637 (Verbicaro) -&gt; Via Roma (Verbicaro)</t>
  </si>
  <si>
    <t>4553</t>
  </si>
  <si>
    <t>21</t>
  </si>
  <si>
    <t>Via Roma (Verbicaro) -&gt; Via Roma, 637 (Verbicaro) -&gt; Via Roma, 1 (Verbicaro) -&gt; Via delle Ginestre (Verbicaro) -&gt; Corso del Pollino, 27 (Verbicaro) -&gt; Corso del Pollino, 27 (Verbicaro) -&gt; Via Orsomarso (Santa Maria del Cedro) -&gt; Corso Mediterraneo (Scalea) -&gt; Via Laos (Scalea) -&gt; Corso Mediterraneo (Scalea) -&gt; Corso Mediterraneo, 427 (Scalea) -&gt; Strada Senza Nome, 7 (Scalea) -&gt; Strada Statale 18 Tirrena Inferiore (San Nicola Arcella) -&gt; Via Roma, 8 (Praia a Mare) -&gt; Localita Santo Stefano, 22 (Praia a Mare)</t>
  </si>
  <si>
    <t>Localita Santo Stefano, 22</t>
  </si>
  <si>
    <t>4714</t>
  </si>
  <si>
    <t>Localita Santo Stefano, 22 (Praia a Mare) -&gt; Via Roma, 8 (Praia a Mare) -&gt; Strada Statale 18 Tirrena Inferiore (San Nicola Arcella) -&gt; Strada Senza Nome, 7 (Scalea) -&gt; Corso Mediterraneo, 427 (Scalea) -&gt; Corso Mediterraneo (Scalea) -&gt; Via Laos (Scalea) -&gt; Corso Mediterraneo (Scalea) -&gt; Via Orsomarso (Santa Maria del Cedro) -&gt; Corso del Pollino, 27 (Verbicaro) -&gt; Corso del Pollino, 27 (Verbicaro) -&gt; Via delle Ginestre (Verbicaro) -&gt; Via Roma, 1 (Verbicaro) -&gt; Via Roma, 637 (Verbicaro) -&gt; Via Roma (Verbicaro)</t>
  </si>
  <si>
    <t>Localita Santo Stefano, 22 (Praia a Mare) -&gt; Via Roma, 8 (Praia a Mare) -&gt; Strada Statale 18 Tirrena Inferiore (San Nicola Arcella) -&gt; Strada Senza Nome, 7 (Scalea) -&gt; Corso Mediterraneo, 427 (Scalea) -&gt; Corso Mediterraneo (Scalea) -&gt; Via Orsomarso (Santa Maria del Cedro) -&gt; Corso del Pollino, 27 (Verbicaro) -&gt; Corso del Pollino, 27 (Verbicaro) -&gt; Via delle Ginestre (Verbicaro) -&gt; Via Roma, 1 (Verbicaro) -&gt; Via Roma, 637 (Verbicaro) -&gt; Via Roma (Verbicaro)</t>
  </si>
  <si>
    <t>4635</t>
  </si>
  <si>
    <t>24</t>
  </si>
  <si>
    <t>Strada Statale 18 Tirrena Inferiore (Tortora) -&gt; Via delle Industrie (Praia a Mare) -&gt; Via Aieta, 8 (Praia a Mare) -&gt; Via P. Longo, 46 (Praia a Mare) -&gt; Strada Provinciale 1 (Praia a Mare) -&gt; Strada Statale 18 Tirrena Inferiore (San Nicola Arcella) -&gt; Strada Statale 18 Tirrena Inferiore (San Nicola Arcella) -&gt; Via Nazionale, 78 (San Nicola Arcella) -&gt; Strada Statale 18 Tirrena Inferiore (San Nicola Arcella) -&gt; Strada Provinciale 1, 10 (San Nicola Arcella) -&gt; Strada Senza Nome, 7 (Scalea) -&gt; Via Laos (Scalea) -&gt; Corso Mediterraneo (Scalea) -&gt; Corso del Tirreno, 187 (Santa Maria del Cedro) -&gt; Via Variante (Grisolia) -&gt; Via Vittorio Veneto, 3 (Diamante) -&gt; Via Panoramica, 79 (Diamante)</t>
  </si>
  <si>
    <t>Via Panoramica, 79 (Diamante) -&gt; Via Laos (Scalea) -&gt; Strada Senza Nome, 7 (Scalea) -&gt; Strada Provinciale 1, 10 (San Nicola Arcella) -&gt; Strada Statale 18 Tirrena Inferiore (San Nicola Arcella) -&gt; Via Nazionale, 78 (San Nicola Arcella) -&gt; Strada Statale 18 Tirrena Inferiore (San Nicola Arcella) -&gt; Strada Statale 18 Tirrena Inferiore (San Nicola Arcella) -&gt; Strada Provinciale 1 (Praia a Mare) -&gt; Via P. Longo, 46 (Praia a Mare) -&gt; Via Aieta, 8 (Praia a Mare) -&gt; Via delle Industrie (Praia a Mare) -&gt; Strada Statale 18 Tirrena Inferiore (Tortora)</t>
  </si>
  <si>
    <t>Via delle Industrie</t>
  </si>
  <si>
    <t>4618</t>
  </si>
  <si>
    <t>Via Preti M., 19-21 (Diamante) -&gt; Via Panoramica, 79 (Diamante) -&gt; Via Laos (Scalea) -&gt; Strada Senza Nome, 7 (Scalea) -&gt; Strada Provinciale 1, 10 (San Nicola Arcella) -&gt; Via Nazionale, 78 (San Nicola Arcella) -&gt; Strada Statale 18 Tirrena Inferiore (San Nicola Arcella) -&gt; Strada Provinciale 1 (Praia a Mare) -&gt; Via P. Longo, 46 (Praia a Mare) -&gt; Via Aieta, 8 (Praia a Mare) -&gt; Via delle Industrie (Praia a Mare) -&gt; Strada Statale 18 Tirrena Inferiore (Tortora)</t>
  </si>
  <si>
    <t>4650</t>
  </si>
  <si>
    <t>26</t>
  </si>
  <si>
    <t>Strada Statale 18 Tirrena Inferiore (Belvedere Marittimo) -&gt; Strada Statale 18 Tirrena Inferiore, 287 (Belvedere Marittimo) -&gt; Strada Statale 18 Tirrena Inferiore (Diamante) -&gt; Via Vittorio Veneto, 3 (Diamante) -&gt; Via Variante (Grisolia) -&gt; Corso del Tirreno, 187 (Santa Maria del Cedro) -&gt; Strada Senza Nome, 7 (Scalea) -&gt; Strada Statale 18 Tirrena Inferiore (San Nicola Arcella) -&gt; Strada Provinciale 1, 26 (Praia a Mare) -&gt; Via delle Industrie (Praia a Mare) -&gt; Viale A. Moro, 242 (Tortora) -&gt; Via Salvo D' Acquisto, 8 (Maratea)</t>
  </si>
  <si>
    <t>Strada Provinciale 1, 26 (Praia a Mare) -&gt; Via delle Industrie (Praia a Mare) -&gt; Viale A. Moro, 242 (Tortora) -&gt; Via Salvo D' Acquisto, 8 (Maratea)</t>
  </si>
  <si>
    <t>Via Salvo D' Acquisto, 8</t>
  </si>
  <si>
    <t>Maratea</t>
  </si>
  <si>
    <t>PZ</t>
  </si>
  <si>
    <t>4654</t>
  </si>
  <si>
    <t>Via Salvo D' Acquisto, 8 (Maratea) -&gt; Viale A. Moro, 242 (Tortora) -&gt; Via delle Industrie (Praia a Mare) -&gt; Strada Provinciale 1, 26 (Praia a Mare) -&gt; Strada Statale 18 Tirrena Inferiore (San Nicola Arcella) -&gt; Strada Senza Nome, 7 (Scalea) -&gt; Corso del Tirreno, 187 (Santa Maria del Cedro) -&gt; Via Variante (Grisolia) -&gt; Via Vittorio Veneto, 3 (Diamante) -&gt; Strada Statale 18 Tirrena Inferiore (Diamante) -&gt; Strada Statale 18 Tirrena Inferiore, 287 (Belvedere Marittimo) -&gt; Strada Statale 18 Tirrena Inferiore (Belvedere Marittimo)</t>
  </si>
  <si>
    <t>Via Salvo D' Acquisto, 8 (Maratea) -&gt; Viale A. Moro, 242 (Tortora) -&gt; Via delle Industrie (Praia a Mare) -&gt; Strada Provinciale 1, 26 (Praia a Mare)</t>
  </si>
  <si>
    <t>4670</t>
  </si>
  <si>
    <t>156</t>
  </si>
  <si>
    <t>Strada Provinciale 81 (Mendicino) -&gt; Via dei Giardini (Mendicino) -&gt; Strada Provinciale 81, 5 (Mendicino) -&gt; Via Roma (Mendicino) -&gt; Via Basso La Motta, 65 (Mendicino) -&gt; Strada Provinciale 81, 60 (Mendicino) -&gt; Viale della Concordia, (Mendicino) -&gt; Via Ferrera (Mendicino) -&gt; Viale della Concordia, 112-126 (Mendicino) -&gt; Viale della Concordia, (Mendicino) -&gt; Via Europa (Mendicino) -&gt; Via dell'Accoglienza, 2 (Cosenza) -&gt; Via Francesco Corsonello (Cosenza) -&gt; Ospedale Mariano Santo (Cosenza) -&gt; Piazza della Riforma (Cosenza) -&gt; Autostazione Cosenza (Cosenza)</t>
  </si>
  <si>
    <t>Strada Provinciale 81</t>
  </si>
  <si>
    <t>Mendicino</t>
  </si>
  <si>
    <t>12</t>
  </si>
  <si>
    <t>4679</t>
  </si>
  <si>
    <t>Autostazione Cosenza (Cosenza) -&gt; Piazza della Riforma (Cosenza) -&gt; Ospedale Mariano Santo (Cosenza) -&gt; Via Francesco Corsonello (Cosenza) -&gt; Via dell'Accoglienza, 2 (Cosenza) -&gt; Via Europa (Mendicino) -&gt; Viale della Concordia, (Mendicino) -&gt; Viale della Concordia, 112-126 (Mendicino) -&gt; Via Ferrera (Mendicino) -&gt; Viale della Concordia, (Mendicino) -&gt; Strada Provinciale 81, 60 (Mendicino) -&gt; Via Basso La Motta, 65 (Mendicino) -&gt; Via Roma (Mendicino) -&gt; Strada Provinciale 81, 5 (Mendicino) -&gt; Via dei Giardini (Mendicino) -&gt; Strada Provinciale 81 (Mendicino)</t>
  </si>
  <si>
    <t>ROMANO AUTOLINEE REGIONALI</t>
  </si>
  <si>
    <t xml:space="preserve">Servizi AGGIUNTIVI  per utenza Scolastica 20 Settembre  2021 - PROVINCIA DI COSENZA </t>
  </si>
  <si>
    <t>Numero corse Aggiuntive</t>
  </si>
  <si>
    <t xml:space="preserve">N° Autobus </t>
  </si>
  <si>
    <t>Euro/Km</t>
  </si>
  <si>
    <t>Part ore</t>
  </si>
  <si>
    <t>Arrivo ore</t>
  </si>
  <si>
    <t>Via Roma, 93 (San Giovanni in Fiore) -&gt; Strada Provinciale 212 (San Giovanni in Fiore) -&gt; Strada Provinciale 213, 12 (San Giovanni in Fiore) -&gt; Strada Provinciale 213 (San Giovanni in Fiore) -&gt; E846, 34 (Caccuri) -&gt; Via Parte, 6 (Caccuri) -&gt; E846, 34 (Caccuri) -&gt; Via delle Querce, 22 (Caccuri) -&gt; Strada Provinciale 32 (Caccuri) -&gt; Strada Provinciale 32 (Caccuri) -&gt; Strada Statale 107 Silana Crotonese (Caccuri)</t>
  </si>
  <si>
    <t>Via Roma, 93</t>
  </si>
  <si>
    <t>San Giovanni in Fiore</t>
  </si>
  <si>
    <t>Strada Statale 107 Silana Crotonese</t>
  </si>
  <si>
    <t>Caccuri</t>
  </si>
  <si>
    <t>KR</t>
  </si>
  <si>
    <t>1 Doppia Corsa</t>
  </si>
  <si>
    <t>07:50  13:05</t>
  </si>
  <si>
    <t>09:10  14:15</t>
  </si>
  <si>
    <t>Strada Statale 107 Silana Crotonese (Caccuri) -&gt; Strada Provinciale 32 (Caccuri) -&gt; Strada Provinciale 32 (Caccuri) -&gt; Strada Provinciale 32, 8 (Caccuri) -&gt; E846, 34 (Caccuri) -&gt; Via Parte, 6 (Caccuri) -&gt; E846, 34 (Caccuri) -&gt; Strada Provinciale 213 (San Giovanni in Fiore) -&gt; Strada Provinciale 213, 2 (San Giovanni in Fiore) -&gt; Strada Provinciale 212 (San Giovanni in Fiore) -&gt; Via Roma, 93 (San Giovanni in Fiore)</t>
  </si>
  <si>
    <t>15:10  15:35</t>
  </si>
  <si>
    <t>16:15  16:40</t>
  </si>
  <si>
    <t>Via Roma, 93 (San Giovanni in Fiore) -&gt; E846, 31 (Caccuri) -&gt; Via Superstrada, 7 (Cerenzia) -&gt; E846, 34 (Caccuri) -&gt; Strada Provinciale 31, 12 (Caccuri) -&gt; Strada Provinciale 32 (Caccuri) -&gt; Strada Provinciale 31 (Cotronei) -&gt; Via Laghi Silani, 242 (Cotronei)</t>
  </si>
  <si>
    <t>Via Laghi Silani, 242</t>
  </si>
  <si>
    <t>Cotronei</t>
  </si>
  <si>
    <t>08:15  13:05</t>
  </si>
  <si>
    <t>09:00  14:00</t>
  </si>
  <si>
    <t>Via Laghi Silani, 242 (Cotronei) -&gt; Strada Provinciale 31 (Cotronei) -&gt; Strada Provinciale 32 (Caccuri) -&gt; Strada Provinciale 31, 12 (Caccuri) -&gt; E846, 34 (Caccuri) -&gt; Via Superstrada, 7 (Cerenzia) -&gt; Strada Provinciale 27 (Caccuri) -&gt; Via Roma, 93 (San Giovanni in Fiore)</t>
  </si>
  <si>
    <t>09:00  14:05</t>
  </si>
  <si>
    <t>09:55  15:00</t>
  </si>
  <si>
    <t>Piazza San Croce, 4 (Campana) -&gt; Strada Provinciale 255 (Campana) -&gt; Strada Provinciale 205 (Scala Coeli) -&gt; Strada Provinciale 205, 115 (Mandatoriccio) -&gt; Strada Provinciale 205 (Mandatoriccio) -&gt; Strada Statale 106 Jonica, 38 (Mandatoriccio) -&gt; Strada Statale 106 Jonica, 86-88 (Pietrapaola) -&gt; E90, 15 (Calopezzati) -&gt; Strada Statale 106 Jonica, 45 (Crosia) -&gt; Piazzale Stazione, 8 (Crosia) -&gt; Strada Statale 106 Jonica (Rossano) -&gt; Contrada Toscano, 23 (Rossano) -&gt; Contrada Amica, 91 (Rossano) -&gt; Viale Margherita, 81 (Rossano)</t>
  </si>
  <si>
    <t>Piazza San Croce, 4</t>
  </si>
  <si>
    <t>Campana</t>
  </si>
  <si>
    <t>Viale Margherita, 81</t>
  </si>
  <si>
    <t>08:40  14:05</t>
  </si>
  <si>
    <t>Viale Regina Margherita, 77 (Rossano) -&gt; Contrada Amica, 97 (Rossano) -&gt; Contrada Toscano, 50 (Rossano) -&gt; Strada Statale 106 Jonica (Rossano) -&gt; Piazzale Stazione, 8 (Crosia) -&gt; Strada Statale 106 Jonica, 38 (Crosia) -&gt; Via Palmiro Togliatti, 25 (Calopezzati) -&gt; Strada Statale 106 Jonica, 83 (Pietrapaola) -&gt; Strada Statale 106 Jonica, 12 (Mandatoriccio) -&gt; Strada Provinciale 205 (Mandatoriccio) -&gt; Via Nazionale, 115 (Mandatoriccio) -&gt; Strada Provinciale 205 (Scala Coeli) -&gt; Via Sila (Campana) -&gt; Piazza San Croce, 4 (Campana)</t>
  </si>
  <si>
    <t>Viale Regina Margherita, 77</t>
  </si>
  <si>
    <t xml:space="preserve">07:45  13:00 </t>
  </si>
  <si>
    <t xml:space="preserve">08:40  14:15 </t>
  </si>
  <si>
    <t>Strada Statale 106 Jonica, 24 (Cariati) -&gt; E90, 71 (Cariati) -&gt; Strada Provinciale 200 (Scala Coeli) -&gt; Strada Provinciale 205 (Mandatoriccio) -&gt; Strada Provinciale 205, 115 (Mandatoriccio) -&gt; Strada Provinciale 205 (Scala Coeli) -&gt; Strada Provinciale 255 (Campana) -&gt; Piazza San Croce, 4 (Campana)</t>
  </si>
  <si>
    <t>Strada Statale 106 Jonica, 24</t>
  </si>
  <si>
    <t>Cariati</t>
  </si>
  <si>
    <t>07:35  15:05</t>
  </si>
  <si>
    <t>08:20  15:50</t>
  </si>
  <si>
    <t>Piazza San Croce, 4 (Campana) -&gt; Via Sila (Campana) -&gt; Strada Provinciale 205 (Scala Coeli) -&gt; Via Nazionale, 115 (Mandatoriccio) -&gt; Strada Provinciale 205 (Mandatoriccio) -&gt; Strada Provinciale 200 (Scala Coeli) -&gt; E90, 71 (Cariati) -&gt; Strada Statale 106 Jonica, 24 (Cariati)</t>
  </si>
  <si>
    <t>08:50  13:50</t>
  </si>
  <si>
    <t>09:35  14:35</t>
  </si>
  <si>
    <t>Via Russi, 193 (Bocchigliero) -&gt; Piazza del Popolo, 2 (Bocchigliero) -&gt; Strada Provinciale 255, 36 (Bocchigliero) -&gt; Strada Provinciale 251 (Bocchigliero) -&gt; Strada Provinciale 255 (Campana) -&gt; Piazza San Croce, 4 (Campana) -&gt; Strada Provinciale 255 (Campana) -&gt; Strada Provinciale 205 (Scala Coeli) -&gt; Via Provinciale, 176 (Scala Coeli) -&gt; Via Ranieri, 4 (Scala Coeli) -&gt; Via Provinciale, 176 (Scala Coeli) -&gt; Strada Provinciale 205, 115 (Mandatoriccio) -&gt; Strada Provinciale 200 (Scala Coeli) -&gt; E90, 71 (Cariati) -&gt; Strada Statale 106 Jonica, 24 (Cariati) -&gt; E90, 71 (Cariati) -&gt; Strada Provinciale 200 (Scala Coeli) -&gt; Strada Statale 106 Jonica, 38 (Mandatoriccio) -&gt; Strada Statale 106 Jonica, 86-88 (Pietrapaola) -&gt; E90, 15 (Calopezzati) -&gt; Strada Statale 106 Jonica, 45 (Crosia) -&gt; Piazzale Stazione, 8 (Crosia) -&gt; Via Risorgimento, 141 (Crosia) -&gt; Strada Statale 106 Jonica (Rossano) -&gt; Contrada Toscano, 23 (Rossano) -&gt; Contrada Amica, 91 (Rossano) -&gt; Viale Margherita, 81 (Rossano) -&gt; Via Torre Pisani, 16 (Rossano) -&gt; Via Porta Cappuccini, 47 (Rossano)</t>
  </si>
  <si>
    <t>Via Russi, 193</t>
  </si>
  <si>
    <t>Bocchigliero</t>
  </si>
  <si>
    <t>Via Porta Cappuccini, 47</t>
  </si>
  <si>
    <t>Via Porta Cappuccini, 6 (Rossano) -&gt; Via Torre Pisani, 1 (Rossano) -&gt; Viale Regina Margherita, 77 (Rossano) -&gt; Contrada Amica, 97 (Rossano) -&gt; Contrada Toscano, 50 (Rossano) -&gt; Strada Statale 106 Jonica (Rossano) -&gt; Via della Scienza, 3 (Crosia) -&gt; Piazzale Stazione, 8 (Crosia) -&gt; Strada Statale 106 Jonica, 38 (Crosia) -&gt; Via Palmiro Togliatti, 25 (Calopezzati) -&gt; Strada Statale 106 Jonica, 83 (Pietrapaola) -&gt; Strada Statale 106 Jonica, 12 (Mandatoriccio) -&gt; Strada Provinciale 200 (Scala Coeli) -&gt; E90, 71 (Cariati) -&gt; Strada Statale 106 Jonica, 24 (Cariati) -&gt; E90, 71 (Cariati) -&gt; Strada Provinciale 200 (Scala Coeli) -&gt; Strada Provinciale 205, 115 (Mandatoriccio) -&gt; Via Provinciale, 176 (Scala Coeli) -&gt; Via Ranieri, 4 (Scala Coeli) -&gt; Via Provinciale, 176 (Scala Coeli) -&gt; Strada Provinciale 205 (Scala Coeli) -&gt; Via Sila (Campana) -&gt; Piazza San Croce, 4 (Campana) -&gt; Via Sila (Campana) -&gt; Strada Provinciale 251 (Bocchigliero) -&gt; Strada Provinciale 255, 36 (Bocchigliero) -&gt; Piazza del Popolo, 2 (Bocchigliero) -&gt; Via Russi, 193 (Bocchigliero)</t>
  </si>
  <si>
    <t>Via Porta Cappuccini, 6</t>
  </si>
  <si>
    <t>Via Roma, 61 (Pietrapaola) -&gt; Strada Provinciale 199 (Pietrapaola) -&gt; Strada Provinciale 199 (Mandatoriccio) -&gt; Strada Provinciale 199 (Pietrapaola) -&gt; Strada Provinciale 199 (Mandatoriccio) -&gt; Strada Statale 106 Jonica, 86-88 (Pietrapaola) -&gt; Piazzale Stazione, 8 (Crosia) -&gt; Strada Statale 106 Jonica (Rossano) -&gt; Contrada Toscano, 23 (Rossano) -&gt; Contrada Amica, 91 (Rossano) -&gt; Viale Margherita, 81 (Rossano) -&gt; Via Porta Cappuccini, 47 (Rossano)</t>
  </si>
  <si>
    <t>Via Roma, 61</t>
  </si>
  <si>
    <t>Pietrapaola</t>
  </si>
  <si>
    <t>08:45  14:15</t>
  </si>
  <si>
    <t>Via Porta Cappuccini, 6 (Rossano) -&gt; Viale Regina Margherita, 77 (Rossano) -&gt; Contrada Amica, 97 (Rossano) -&gt; Contrada Toscano, 50 (Rossano) -&gt; Strada Statale 106 Jonica (Rossano) -&gt; Piazzale Stazione, 8 (Crosia) -&gt; Strada Statale 106 Jonica, 83 (Pietrapaola) -&gt; Strada Provinciale 199 (Mandatoriccio) -&gt; Strada Provinciale 199 (Pietrapaola) -&gt; Strada Provinciale 199 (Mandatoriccio) -&gt; Strada Provinciale 199 (Pietrapaola) -&gt; Via Roma, 61 (Pietrapaola)</t>
  </si>
  <si>
    <t>08:00  15:05</t>
  </si>
  <si>
    <t>08:45  16:15</t>
  </si>
  <si>
    <t>Piazza Giuseppe Garibaldi (Calopezzati) -&gt; Via 25 Aprile (Calopezzati) -&gt; Strada Statale 106 Jonica, 45 (Crosia) -&gt; Piazzale Stazione, 8 (Crosia) -&gt; Strada Statale 106 Jonica (Rossano) -&gt; Contrada Toscano, 23 (Rossano) -&gt; Contrada Amica, 91 (Rossano) -&gt; Viale Margherita, 81 (Rossano) -&gt; Via Torre Pisani, 16 (Rossano) -&gt; Via Porta Cappuccini, 47 (Rossano)</t>
  </si>
  <si>
    <t>Piazza Giuseppe Garibaldi</t>
  </si>
  <si>
    <t>Calopezzati</t>
  </si>
  <si>
    <t>08:45  13:55</t>
  </si>
  <si>
    <t>09:45  14:45</t>
  </si>
  <si>
    <t>Via Porta Cappuccini, 6 (Rossano) -&gt; Via Torre Pisani, 1 (Rossano) -&gt; Viale Regina Margherita, 77 (Rossano) -&gt; Contrada Amica, 97 (Rossano) -&gt; Contrada Toscano, 50 (Rossano) -&gt; Strada Statale 106 Jonica (Rossano) -&gt; Piazzale Stazione, 8 (Crosia) -&gt; Strada Statale 106 Jonica, 38 (Crosia) -&gt; Via 25 Aprile (Calopezzati) -&gt; Piazza Giuseppe Garibaldi (Calopezzati)</t>
  </si>
  <si>
    <t>07:55  15:05</t>
  </si>
  <si>
    <t>08:45  16:00</t>
  </si>
  <si>
    <t>New  ex 4141</t>
  </si>
  <si>
    <t>Strada Statale 106 Jonica, 24 (Cariati) -&gt; Strada Statale 106 Jonica, 222 (Crucoli) -&gt; Strada Statale 106 Jonica, 37 (Crucoli) -&gt; Strada Provinciale 1, 5 (Crucoli) -&gt; Viale della Repubblica, 70 (Crucoli) -&gt; Strada Statale 106 Jonica (Ciro Marina) -&gt; Piazza Kennedy, 19 (Ciro Marina) -&gt; Strada Statale 106 Jonica (Ciro Marina) -&gt; via Nazionale, 30 (Melissa) -&gt; Strada Statale 106 Jonica, 215 (Strongoli) -&gt; Via dei Theodoroi Belfici (Strongoli) -&gt; Via dei Platani, 3 (Crotone) -&gt; Via delle Orchidee, 4 (Crotone) -&gt; Via Giuseppe di Vittorio, 23 (Crotone)</t>
  </si>
  <si>
    <t>Via Giuseppe di Vittorio, 23</t>
  </si>
  <si>
    <t>Ciro' marina</t>
  </si>
  <si>
    <t>New    ex 4150</t>
  </si>
  <si>
    <t>Via Giuseppe di Vittorio, 23 (Crotone) -&gt; Via delle Orchidee, 4 () -&gt; Via delle Bocche di Leone, 16 (Crotone) -&gt; Strada Statale 106 Jonica, 215 (Strongoli) -&gt; via Nazionale, 25 (Melissa) -&gt; Strada Statale 106 Jonica (Ciro Marina) -&gt; Piazza Kennedy, 19 (Ciro Marina) -&gt; Strada Statale 106 Jonica (Ciro Marina) -&gt; Via Salvo D'Acquisto, 2 (Crucoli) -&gt; Viale della Repubblica, 70 (Crucoli) -&gt; Via Salvo D'Acquisto, 2 (Crucoli) -&gt; Strada Statale 106 Jonica, 37 (Crucoli) -&gt; Strada Statale 106 Jonica, 222 (Crucoli) -&gt; Strada Statale 106 Jonica, 24 (Cariati)</t>
  </si>
  <si>
    <t>AUTOBUS</t>
  </si>
  <si>
    <t xml:space="preserve"> N 8 da utilizzare che effettuano doppia corsa per effetto dello slittamento dell'orario Scolastico</t>
  </si>
  <si>
    <t>Km tot</t>
  </si>
  <si>
    <t>Strada Statale 25 Tirrena Inferiore</t>
  </si>
  <si>
    <t>Z52</t>
  </si>
  <si>
    <t xml:space="preserve">Universitaria - Lunedì Martedì </t>
  </si>
  <si>
    <t>Cosenza Autostazione</t>
  </si>
  <si>
    <t xml:space="preserve">Universitaria - Lunedì Martedì Mercoledì Giovedì Venerdì </t>
  </si>
  <si>
    <t>Strada Statale 30 Tirrena Inferiore</t>
  </si>
  <si>
    <t>S.Lucido</t>
  </si>
  <si>
    <t>Strada Statale 38 Tirrena Inferiore</t>
  </si>
  <si>
    <t>Paola - P.zza IV novembre</t>
  </si>
  <si>
    <t xml:space="preserve">Universitaria - Mercoledì Giovedì Venerdì  </t>
  </si>
  <si>
    <t xml:space="preserve">Universitaria -  Lunedì Martedì Mercoledì Giovedì Venerdì </t>
  </si>
  <si>
    <t>Tot.km giorno</t>
  </si>
  <si>
    <t>Euro /km</t>
  </si>
  <si>
    <t>totale Euro/km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</si>
</sst>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0.000"/>
    <numFmt numFmtId="166" formatCode="#,##0.000"/>
    <numFmt numFmtId="167" formatCode="&quot;€&quot;\ #,##0.00"/>
    <numFmt numFmtId="168" formatCode="#,##0.00&quot; €&quot;"/>
    <numFmt numFmtId="169" formatCode="h:mm;@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rgb="FF000000"/>
      <name val="Liberation Sans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Liberation Sans1"/>
    </font>
    <font>
      <sz val="10"/>
      <color rgb="FF000000"/>
      <name val="Arial"/>
      <family val="2"/>
    </font>
    <font>
      <b/>
      <sz val="16"/>
      <color rgb="FF000000"/>
      <name val="Liberation Sans1"/>
    </font>
    <font>
      <sz val="11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6"/>
      <name val="GeosansLight"/>
    </font>
    <font>
      <sz val="12"/>
      <name val="GeosansLight"/>
    </font>
    <font>
      <b/>
      <sz val="22"/>
      <name val="GeosansLight"/>
    </font>
    <font>
      <b/>
      <sz val="9"/>
      <name val="GeosansLight"/>
    </font>
    <font>
      <b/>
      <u/>
      <sz val="9"/>
      <name val="GeosansLight"/>
    </font>
    <font>
      <sz val="10"/>
      <name val="GeosansLight"/>
    </font>
    <font>
      <sz val="11"/>
      <color rgb="FF000000"/>
      <name val="Liberation Sans1"/>
      <charset val="1"/>
    </font>
    <font>
      <b/>
      <sz val="16"/>
      <color rgb="FF000000"/>
      <name val="Liberation Sans1"/>
      <charset val="1"/>
    </font>
    <font>
      <sz val="10"/>
      <name val="Arial"/>
      <family val="2"/>
      <charset val="1"/>
    </font>
    <font>
      <b/>
      <sz val="11"/>
      <color rgb="FF000000"/>
      <name val="Liberation Sans1"/>
      <charset val="1"/>
    </font>
    <font>
      <sz val="11"/>
      <name val="Liberation Sans1"/>
      <charset val="1"/>
    </font>
    <font>
      <sz val="10"/>
      <color rgb="FF000000"/>
      <name val="Arial"/>
      <family val="2"/>
      <charset val="1"/>
    </font>
    <font>
      <b/>
      <sz val="10"/>
      <name val="GeosansLight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5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rgb="FFB2B2B2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969696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7">
    <xf numFmtId="0" fontId="0" fillId="0" borderId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4" fillId="0" borderId="0"/>
    <xf numFmtId="0" fontId="8" fillId="0" borderId="0"/>
    <xf numFmtId="0" fontId="16" fillId="0" borderId="0"/>
    <xf numFmtId="43" fontId="16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ill="0" applyBorder="0" applyAlignment="0" applyProtection="0"/>
    <xf numFmtId="0" fontId="7" fillId="0" borderId="0"/>
    <xf numFmtId="0" fontId="6" fillId="0" borderId="0"/>
    <xf numFmtId="0" fontId="27" fillId="0" borderId="0"/>
    <xf numFmtId="0" fontId="38" fillId="0" borderId="0"/>
    <xf numFmtId="0" fontId="4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59" fillId="0" borderId="0"/>
    <xf numFmtId="0" fontId="10" fillId="0" borderId="0"/>
    <xf numFmtId="0" fontId="1" fillId="0" borderId="0"/>
    <xf numFmtId="0" fontId="61" fillId="0" borderId="0"/>
  </cellStyleXfs>
  <cellXfs count="298">
    <xf numFmtId="0" fontId="0" fillId="0" borderId="0" xfId="0"/>
    <xf numFmtId="164" fontId="11" fillId="0" borderId="1" xfId="0" applyNumberFormat="1" applyFont="1" applyBorder="1"/>
    <xf numFmtId="0" fontId="13" fillId="0" borderId="0" xfId="0" applyFont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Alignment="1">
      <alignment horizontal="center" vertical="justify"/>
    </xf>
    <xf numFmtId="8" fontId="11" fillId="0" borderId="0" xfId="0" applyNumberFormat="1" applyFont="1"/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6" fontId="11" fillId="0" borderId="1" xfId="0" applyNumberFormat="1" applyFont="1" applyBorder="1"/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distributed" vertical="center"/>
    </xf>
    <xf numFmtId="0" fontId="16" fillId="0" borderId="0" xfId="10" applyAlignment="1">
      <alignment vertical="center"/>
    </xf>
    <xf numFmtId="0" fontId="10" fillId="0" borderId="0" xfId="10" applyFont="1" applyAlignment="1">
      <alignment vertical="center"/>
    </xf>
    <xf numFmtId="0" fontId="10" fillId="0" borderId="0" xfId="1"/>
    <xf numFmtId="0" fontId="10" fillId="0" borderId="0" xfId="1" applyAlignment="1">
      <alignment horizontal="center"/>
    </xf>
    <xf numFmtId="43" fontId="16" fillId="0" borderId="0" xfId="11"/>
    <xf numFmtId="20" fontId="10" fillId="0" borderId="0" xfId="1" applyNumberFormat="1" applyAlignment="1">
      <alignment horizontal="center" vertical="center"/>
    </xf>
    <xf numFmtId="164" fontId="10" fillId="0" borderId="0" xfId="1" applyNumberFormat="1"/>
    <xf numFmtId="164" fontId="16" fillId="0" borderId="0" xfId="11" applyNumberFormat="1"/>
    <xf numFmtId="164" fontId="16" fillId="3" borderId="0" xfId="11" applyNumberFormat="1" applyFill="1"/>
    <xf numFmtId="164" fontId="0" fillId="0" borderId="1" xfId="0" applyNumberForma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11" fillId="3" borderId="0" xfId="0" applyNumberFormat="1" applyFont="1" applyFill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1" fontId="17" fillId="0" borderId="1" xfId="12" applyFont="1" applyBorder="1" applyAlignment="1">
      <alignment vertical="center" wrapText="1"/>
    </xf>
    <xf numFmtId="0" fontId="0" fillId="0" borderId="1" xfId="0" applyBorder="1"/>
    <xf numFmtId="165" fontId="17" fillId="0" borderId="1" xfId="12" applyNumberFormat="1" applyFont="1" applyBorder="1" applyAlignment="1">
      <alignment vertical="center" wrapText="1"/>
    </xf>
    <xf numFmtId="165" fontId="0" fillId="0" borderId="0" xfId="0" applyNumberForma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3"/>
    <xf numFmtId="43" fontId="10" fillId="3" borderId="0" xfId="13" applyFill="1"/>
    <xf numFmtId="0" fontId="14" fillId="0" borderId="0" xfId="8"/>
    <xf numFmtId="0" fontId="14" fillId="0" borderId="0" xfId="8" applyAlignment="1">
      <alignment vertical="center" wrapText="1"/>
    </xf>
    <xf numFmtId="0" fontId="25" fillId="0" borderId="8" xfId="8" applyFont="1" applyBorder="1" applyAlignment="1">
      <alignment horizontal="center"/>
    </xf>
    <xf numFmtId="165" fontId="25" fillId="0" borderId="8" xfId="8" applyNumberFormat="1" applyFont="1" applyBorder="1" applyAlignment="1">
      <alignment horizontal="center"/>
    </xf>
    <xf numFmtId="0" fontId="14" fillId="6" borderId="9" xfId="8" applyFill="1" applyBorder="1" applyAlignment="1">
      <alignment horizontal="center"/>
    </xf>
    <xf numFmtId="0" fontId="14" fillId="6" borderId="10" xfId="8" applyFill="1" applyBorder="1" applyAlignment="1">
      <alignment horizontal="center"/>
    </xf>
    <xf numFmtId="0" fontId="6" fillId="0" borderId="0" xfId="15"/>
    <xf numFmtId="0" fontId="6" fillId="0" borderId="0" xfId="15" applyAlignment="1">
      <alignment horizontal="center" wrapText="1"/>
    </xf>
    <xf numFmtId="167" fontId="6" fillId="0" borderId="0" xfId="15" applyNumberFormat="1"/>
    <xf numFmtId="0" fontId="27" fillId="0" borderId="0" xfId="15" applyFont="1"/>
    <xf numFmtId="165" fontId="21" fillId="0" borderId="2" xfId="15" applyNumberFormat="1" applyFont="1" applyBorder="1" applyAlignment="1">
      <alignment horizontal="center" vertical="center" wrapText="1"/>
    </xf>
    <xf numFmtId="0" fontId="21" fillId="0" borderId="0" xfId="15" applyFont="1"/>
    <xf numFmtId="20" fontId="6" fillId="0" borderId="1" xfId="15" applyNumberFormat="1" applyBorder="1" applyAlignment="1">
      <alignment horizontal="center" vertical="center" wrapText="1"/>
    </xf>
    <xf numFmtId="167" fontId="6" fillId="0" borderId="1" xfId="15" applyNumberFormat="1" applyBorder="1" applyAlignment="1">
      <alignment vertical="center"/>
    </xf>
    <xf numFmtId="164" fontId="28" fillId="5" borderId="1" xfId="1" applyNumberFormat="1" applyFont="1" applyFill="1" applyBorder="1" applyAlignment="1">
      <alignment horizontal="center" vertical="center" wrapText="1"/>
    </xf>
    <xf numFmtId="165" fontId="21" fillId="0" borderId="1" xfId="15" applyNumberFormat="1" applyFont="1" applyBorder="1" applyAlignment="1">
      <alignment horizontal="center" vertical="center" wrapText="1"/>
    </xf>
    <xf numFmtId="166" fontId="29" fillId="0" borderId="1" xfId="15" applyNumberFormat="1" applyFont="1" applyBorder="1" applyAlignment="1">
      <alignment vertical="center"/>
    </xf>
    <xf numFmtId="165" fontId="29" fillId="5" borderId="1" xfId="1" applyNumberFormat="1" applyFont="1" applyFill="1" applyBorder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0" fontId="29" fillId="0" borderId="1" xfId="15" applyFont="1" applyBorder="1" applyAlignment="1">
      <alignment horizontal="center" vertical="center"/>
    </xf>
    <xf numFmtId="0" fontId="29" fillId="0" borderId="1" xfId="15" applyFont="1" applyBorder="1" applyAlignment="1">
      <alignment vertical="center" wrapText="1"/>
    </xf>
    <xf numFmtId="0" fontId="29" fillId="5" borderId="1" xfId="15" applyFont="1" applyFill="1" applyBorder="1" applyAlignment="1">
      <alignment horizontal="center" vertical="center" wrapText="1"/>
    </xf>
    <xf numFmtId="0" fontId="29" fillId="5" borderId="1" xfId="15" applyFont="1" applyFill="1" applyBorder="1" applyAlignment="1">
      <alignment horizontal="center" vertical="center"/>
    </xf>
    <xf numFmtId="0" fontId="29" fillId="5" borderId="1" xfId="1" applyFont="1" applyFill="1" applyBorder="1" applyAlignment="1">
      <alignment vertical="center" wrapText="1"/>
    </xf>
    <xf numFmtId="20" fontId="6" fillId="5" borderId="1" xfId="15" applyNumberFormat="1" applyFill="1" applyBorder="1" applyAlignment="1">
      <alignment horizontal="center" vertical="center" wrapText="1"/>
    </xf>
    <xf numFmtId="167" fontId="6" fillId="5" borderId="1" xfId="15" applyNumberFormat="1" applyFill="1" applyBorder="1" applyAlignment="1">
      <alignment vertical="center"/>
    </xf>
    <xf numFmtId="166" fontId="29" fillId="5" borderId="1" xfId="15" applyNumberFormat="1" applyFont="1" applyFill="1" applyBorder="1" applyAlignment="1">
      <alignment vertical="center"/>
    </xf>
    <xf numFmtId="0" fontId="11" fillId="5" borderId="1" xfId="15" applyFont="1" applyFill="1" applyBorder="1" applyAlignment="1">
      <alignment horizontal="center" vertical="center"/>
    </xf>
    <xf numFmtId="0" fontId="29" fillId="5" borderId="1" xfId="15" applyFont="1" applyFill="1" applyBorder="1" applyAlignment="1">
      <alignment vertical="center" wrapText="1"/>
    </xf>
    <xf numFmtId="0" fontId="6" fillId="0" borderId="1" xfId="15" applyBorder="1" applyAlignment="1">
      <alignment horizontal="center" vertical="center" wrapText="1"/>
    </xf>
    <xf numFmtId="166" fontId="29" fillId="5" borderId="1" xfId="15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 wrapText="1" shrinkToFit="1"/>
    </xf>
    <xf numFmtId="166" fontId="30" fillId="7" borderId="1" xfId="15" applyNumberFormat="1" applyFont="1" applyFill="1" applyBorder="1" applyAlignment="1">
      <alignment horizontal="center" vertical="center" wrapText="1"/>
    </xf>
    <xf numFmtId="166" fontId="29" fillId="7" borderId="1" xfId="15" applyNumberFormat="1" applyFont="1" applyFill="1" applyBorder="1" applyAlignment="1">
      <alignment horizontal="center" vertical="center" wrapText="1"/>
    </xf>
    <xf numFmtId="0" fontId="11" fillId="2" borderId="1" xfId="15" applyFont="1" applyFill="1" applyBorder="1" applyAlignment="1">
      <alignment horizontal="center" vertical="center" wrapText="1"/>
    </xf>
    <xf numFmtId="0" fontId="31" fillId="2" borderId="1" xfId="15" applyFont="1" applyFill="1" applyBorder="1" applyAlignment="1">
      <alignment horizontal="center" vertical="center" wrapText="1"/>
    </xf>
    <xf numFmtId="0" fontId="13" fillId="2" borderId="1" xfId="15" applyFont="1" applyFill="1" applyBorder="1" applyAlignment="1">
      <alignment horizontal="center" vertical="center" wrapText="1"/>
    </xf>
    <xf numFmtId="0" fontId="29" fillId="2" borderId="1" xfId="15" applyFont="1" applyFill="1" applyBorder="1" applyAlignment="1">
      <alignment horizontal="center" vertical="center" wrapText="1"/>
    </xf>
    <xf numFmtId="0" fontId="37" fillId="5" borderId="0" xfId="1" applyFont="1" applyFill="1"/>
    <xf numFmtId="0" fontId="33" fillId="5" borderId="0" xfId="1" applyFont="1" applyFill="1"/>
    <xf numFmtId="0" fontId="10" fillId="2" borderId="1" xfId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center"/>
    </xf>
    <xf numFmtId="0" fontId="23" fillId="2" borderId="1" xfId="1" applyFont="1" applyFill="1" applyBorder="1" applyAlignment="1">
      <alignment vertical="center" wrapText="1"/>
    </xf>
    <xf numFmtId="0" fontId="10" fillId="2" borderId="1" xfId="1" applyFill="1" applyBorder="1" applyAlignment="1">
      <alignment vertical="center" wrapText="1"/>
    </xf>
    <xf numFmtId="0" fontId="10" fillId="2" borderId="1" xfId="1" applyFill="1" applyBorder="1" applyAlignment="1">
      <alignment vertical="center"/>
    </xf>
    <xf numFmtId="0" fontId="10" fillId="0" borderId="1" xfId="1" applyBorder="1" applyAlignment="1">
      <alignment vertical="center"/>
    </xf>
    <xf numFmtId="0" fontId="10" fillId="0" borderId="1" xfId="1" applyBorder="1" applyAlignment="1">
      <alignment vertical="center" wrapText="1"/>
    </xf>
    <xf numFmtId="0" fontId="29" fillId="0" borderId="1" xfId="1" applyFont="1" applyBorder="1" applyAlignment="1">
      <alignment wrapText="1"/>
    </xf>
    <xf numFmtId="0" fontId="29" fillId="0" borderId="1" xfId="1" applyFont="1" applyBorder="1"/>
    <xf numFmtId="0" fontId="10" fillId="0" borderId="1" xfId="15" applyFont="1" applyBorder="1"/>
    <xf numFmtId="0" fontId="10" fillId="0" borderId="1" xfId="1" applyBorder="1" applyAlignment="1">
      <alignment wrapText="1"/>
    </xf>
    <xf numFmtId="166" fontId="29" fillId="0" borderId="1" xfId="1" applyNumberFormat="1" applyFont="1" applyBorder="1"/>
    <xf numFmtId="44" fontId="29" fillId="0" borderId="1" xfId="1" applyNumberFormat="1" applyFont="1" applyBorder="1"/>
    <xf numFmtId="20" fontId="29" fillId="0" borderId="1" xfId="1" applyNumberFormat="1" applyFont="1" applyBorder="1" applyAlignment="1">
      <alignment wrapText="1"/>
    </xf>
    <xf numFmtId="20" fontId="29" fillId="0" borderId="1" xfId="1" applyNumberFormat="1" applyFont="1" applyBorder="1"/>
    <xf numFmtId="166" fontId="22" fillId="0" borderId="0" xfId="15" applyNumberFormat="1" applyFont="1"/>
    <xf numFmtId="44" fontId="22" fillId="0" borderId="0" xfId="15" applyNumberFormat="1" applyFont="1"/>
    <xf numFmtId="0" fontId="14" fillId="6" borderId="8" xfId="8" applyFill="1" applyBorder="1" applyAlignment="1">
      <alignment horizontal="center"/>
    </xf>
    <xf numFmtId="168" fontId="25" fillId="0" borderId="8" xfId="8" applyNumberFormat="1" applyFont="1" applyBorder="1" applyAlignment="1">
      <alignment horizontal="center"/>
    </xf>
    <xf numFmtId="18" fontId="25" fillId="0" borderId="8" xfId="8" applyNumberFormat="1" applyFont="1" applyBorder="1" applyAlignment="1">
      <alignment horizontal="center"/>
    </xf>
    <xf numFmtId="168" fontId="14" fillId="0" borderId="8" xfId="8" applyNumberFormat="1" applyBorder="1" applyAlignment="1">
      <alignment horizontal="center"/>
    </xf>
    <xf numFmtId="165" fontId="14" fillId="0" borderId="8" xfId="8" applyNumberFormat="1" applyBorder="1" applyAlignment="1">
      <alignment horizontal="center"/>
    </xf>
    <xf numFmtId="0" fontId="27" fillId="0" borderId="0" xfId="16" applyAlignment="1">
      <alignment horizontal="center"/>
    </xf>
    <xf numFmtId="0" fontId="25" fillId="0" borderId="8" xfId="8" applyFont="1" applyBorder="1" applyAlignment="1">
      <alignment horizontal="center" wrapText="1"/>
    </xf>
    <xf numFmtId="168" fontId="24" fillId="8" borderId="0" xfId="8" applyNumberFormat="1" applyFont="1" applyFill="1"/>
    <xf numFmtId="0" fontId="27" fillId="0" borderId="0" xfId="16"/>
    <xf numFmtId="165" fontId="14" fillId="0" borderId="0" xfId="8" applyNumberFormat="1"/>
    <xf numFmtId="0" fontId="38" fillId="0" borderId="0" xfId="17"/>
    <xf numFmtId="0" fontId="40" fillId="0" borderId="0" xfId="18"/>
    <xf numFmtId="0" fontId="38" fillId="9" borderId="7" xfId="17" applyFill="1" applyBorder="1" applyAlignment="1">
      <alignment horizontal="center"/>
    </xf>
    <xf numFmtId="0" fontId="38" fillId="9" borderId="4" xfId="17" applyFill="1" applyBorder="1" applyAlignment="1">
      <alignment horizontal="center"/>
    </xf>
    <xf numFmtId="0" fontId="42" fillId="9" borderId="4" xfId="17" applyFont="1" applyFill="1" applyBorder="1" applyAlignment="1">
      <alignment horizontal="center"/>
    </xf>
    <xf numFmtId="0" fontId="42" fillId="0" borderId="0" xfId="17" applyFont="1"/>
    <xf numFmtId="0" fontId="43" fillId="0" borderId="1" xfId="17" applyFont="1" applyBorder="1" applyAlignment="1">
      <alignment horizontal="center"/>
    </xf>
    <xf numFmtId="165" fontId="43" fillId="0" borderId="1" xfId="17" applyNumberFormat="1" applyFont="1" applyBorder="1" applyAlignment="1">
      <alignment horizontal="center"/>
    </xf>
    <xf numFmtId="168" fontId="0" fillId="0" borderId="1" xfId="17" applyNumberFormat="1" applyFont="1" applyBorder="1" applyAlignment="1">
      <alignment horizontal="center"/>
    </xf>
    <xf numFmtId="168" fontId="42" fillId="0" borderId="1" xfId="17" applyNumberFormat="1" applyFont="1" applyBorder="1"/>
    <xf numFmtId="168" fontId="41" fillId="8" borderId="0" xfId="17" applyNumberFormat="1" applyFont="1" applyFill="1"/>
    <xf numFmtId="0" fontId="38" fillId="0" borderId="0" xfId="17" applyAlignment="1">
      <alignment vertical="center" wrapText="1"/>
    </xf>
    <xf numFmtId="0" fontId="35" fillId="5" borderId="0" xfId="1" applyFont="1" applyFill="1" applyAlignment="1">
      <alignment vertical="center"/>
    </xf>
    <xf numFmtId="0" fontId="44" fillId="5" borderId="0" xfId="1" applyFont="1" applyFill="1"/>
    <xf numFmtId="0" fontId="5" fillId="0" borderId="0" xfId="19"/>
    <xf numFmtId="0" fontId="21" fillId="0" borderId="0" xfId="19" applyFont="1"/>
    <xf numFmtId="0" fontId="27" fillId="0" borderId="0" xfId="19" applyFont="1"/>
    <xf numFmtId="0" fontId="5" fillId="0" borderId="0" xfId="19" applyAlignment="1">
      <alignment horizontal="center" wrapText="1"/>
    </xf>
    <xf numFmtId="0" fontId="13" fillId="2" borderId="1" xfId="19" applyFont="1" applyFill="1" applyBorder="1" applyAlignment="1">
      <alignment horizontal="center" vertical="center" wrapText="1"/>
    </xf>
    <xf numFmtId="166" fontId="30" fillId="7" borderId="1" xfId="19" applyNumberFormat="1" applyFont="1" applyFill="1" applyBorder="1" applyAlignment="1">
      <alignment horizontal="center" vertical="center" wrapText="1"/>
    </xf>
    <xf numFmtId="0" fontId="5" fillId="0" borderId="0" xfId="19" applyAlignment="1">
      <alignment horizontal="center" vertical="center" wrapText="1"/>
    </xf>
    <xf numFmtId="0" fontId="5" fillId="0" borderId="0" xfId="19" applyAlignment="1">
      <alignment vertical="center"/>
    </xf>
    <xf numFmtId="0" fontId="30" fillId="2" borderId="1" xfId="19" applyFont="1" applyFill="1" applyBorder="1" applyAlignment="1">
      <alignment horizontal="center" vertical="center" wrapText="1"/>
    </xf>
    <xf numFmtId="0" fontId="30" fillId="0" borderId="1" xfId="19" applyFont="1" applyBorder="1" applyAlignment="1">
      <alignment horizontal="center" vertical="center"/>
    </xf>
    <xf numFmtId="0" fontId="13" fillId="0" borderId="1" xfId="19" applyFont="1" applyBorder="1" applyAlignment="1">
      <alignment horizontal="center" vertical="center"/>
    </xf>
    <xf numFmtId="0" fontId="30" fillId="0" borderId="1" xfId="19" applyFont="1" applyBorder="1" applyAlignment="1">
      <alignment vertical="center" wrapText="1"/>
    </xf>
    <xf numFmtId="0" fontId="30" fillId="5" borderId="1" xfId="19" applyFont="1" applyFill="1" applyBorder="1" applyAlignment="1">
      <alignment horizontal="center" vertical="center" wrapText="1"/>
    </xf>
    <xf numFmtId="0" fontId="30" fillId="5" borderId="1" xfId="19" applyFont="1" applyFill="1" applyBorder="1" applyAlignment="1">
      <alignment horizontal="center" vertical="center"/>
    </xf>
    <xf numFmtId="166" fontId="30" fillId="5" borderId="1" xfId="19" applyNumberFormat="1" applyFont="1" applyFill="1" applyBorder="1" applyAlignment="1">
      <alignment horizontal="center" vertical="center"/>
    </xf>
    <xf numFmtId="166" fontId="30" fillId="0" borderId="1" xfId="19" applyNumberFormat="1" applyFont="1" applyBorder="1" applyAlignment="1">
      <alignment vertical="center"/>
    </xf>
    <xf numFmtId="165" fontId="19" fillId="0" borderId="1" xfId="19" applyNumberFormat="1" applyFont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center" vertical="center" wrapText="1"/>
    </xf>
    <xf numFmtId="167" fontId="19" fillId="0" borderId="1" xfId="19" applyNumberFormat="1" applyFont="1" applyBorder="1" applyAlignment="1">
      <alignment vertical="center"/>
    </xf>
    <xf numFmtId="20" fontId="19" fillId="0" borderId="1" xfId="19" applyNumberFormat="1" applyFont="1" applyBorder="1" applyAlignment="1">
      <alignment horizontal="center" vertical="center" wrapText="1"/>
    </xf>
    <xf numFmtId="0" fontId="30" fillId="5" borderId="1" xfId="1" applyFont="1" applyFill="1" applyBorder="1" applyAlignment="1">
      <alignment vertical="center" wrapText="1"/>
    </xf>
    <xf numFmtId="165" fontId="30" fillId="5" borderId="1" xfId="1" applyNumberFormat="1" applyFont="1" applyFill="1" applyBorder="1" applyAlignment="1">
      <alignment horizontal="center" vertical="center"/>
    </xf>
    <xf numFmtId="0" fontId="19" fillId="0" borderId="1" xfId="19" applyFont="1" applyBorder="1" applyAlignment="1">
      <alignment horizontal="center" vertical="center" wrapText="1"/>
    </xf>
    <xf numFmtId="0" fontId="19" fillId="0" borderId="0" xfId="19" applyFont="1"/>
    <xf numFmtId="0" fontId="45" fillId="0" borderId="0" xfId="19" applyFont="1"/>
    <xf numFmtId="167" fontId="19" fillId="0" borderId="0" xfId="19" applyNumberFormat="1" applyFont="1"/>
    <xf numFmtId="0" fontId="19" fillId="0" borderId="0" xfId="19" applyFont="1" applyAlignment="1">
      <alignment horizontal="center" wrapText="1"/>
    </xf>
    <xf numFmtId="0" fontId="46" fillId="0" borderId="0" xfId="19" applyFont="1"/>
    <xf numFmtId="165" fontId="46" fillId="0" borderId="2" xfId="19" applyNumberFormat="1" applyFont="1" applyBorder="1" applyAlignment="1">
      <alignment horizontal="center" vertical="center" wrapText="1"/>
    </xf>
    <xf numFmtId="0" fontId="47" fillId="0" borderId="0" xfId="19" applyFont="1"/>
    <xf numFmtId="167" fontId="46" fillId="0" borderId="0" xfId="19" applyNumberFormat="1" applyFont="1"/>
    <xf numFmtId="0" fontId="11" fillId="2" borderId="1" xfId="21" applyFont="1" applyFill="1" applyBorder="1" applyAlignment="1">
      <alignment horizontal="center" vertical="center" wrapText="1"/>
    </xf>
    <xf numFmtId="0" fontId="31" fillId="2" borderId="1" xfId="21" applyFont="1" applyFill="1" applyBorder="1" applyAlignment="1">
      <alignment horizontal="center" vertical="center" wrapText="1"/>
    </xf>
    <xf numFmtId="0" fontId="48" fillId="2" borderId="1" xfId="21" applyFont="1" applyFill="1" applyBorder="1" applyAlignment="1">
      <alignment horizontal="center" vertical="center" wrapText="1"/>
    </xf>
    <xf numFmtId="0" fontId="49" fillId="2" borderId="1" xfId="21" applyFont="1" applyFill="1" applyBorder="1" applyAlignment="1">
      <alignment horizontal="center" vertical="center" wrapText="1"/>
    </xf>
    <xf numFmtId="0" fontId="13" fillId="2" borderId="1" xfId="21" applyFont="1" applyFill="1" applyBorder="1" applyAlignment="1">
      <alignment horizontal="center" vertical="center" wrapText="1"/>
    </xf>
    <xf numFmtId="0" fontId="50" fillId="2" borderId="1" xfId="21" applyFont="1" applyFill="1" applyBorder="1" applyAlignment="1">
      <alignment horizontal="center" vertical="center" wrapText="1"/>
    </xf>
    <xf numFmtId="166" fontId="29" fillId="7" borderId="1" xfId="21" applyNumberFormat="1" applyFont="1" applyFill="1" applyBorder="1" applyAlignment="1">
      <alignment horizontal="center" vertical="center" wrapText="1"/>
    </xf>
    <xf numFmtId="166" fontId="30" fillId="7" borderId="1" xfId="21" applyNumberFormat="1" applyFont="1" applyFill="1" applyBorder="1" applyAlignment="1">
      <alignment horizontal="center" vertical="center" wrapText="1"/>
    </xf>
    <xf numFmtId="166" fontId="49" fillId="7" borderId="1" xfId="21" applyNumberFormat="1" applyFont="1" applyFill="1" applyBorder="1" applyAlignment="1">
      <alignment horizontal="center" vertical="center" wrapText="1"/>
    </xf>
    <xf numFmtId="0" fontId="3" fillId="0" borderId="0" xfId="21" applyAlignment="1">
      <alignment horizontal="center" vertical="center" wrapText="1"/>
    </xf>
    <xf numFmtId="0" fontId="49" fillId="0" borderId="1" xfId="21" applyFont="1" applyBorder="1" applyAlignment="1">
      <alignment horizontal="center" vertical="center"/>
    </xf>
    <xf numFmtId="0" fontId="51" fillId="0" borderId="1" xfId="21" applyFont="1" applyBorder="1" applyAlignment="1">
      <alignment horizontal="center" vertical="center"/>
    </xf>
    <xf numFmtId="0" fontId="52" fillId="0" borderId="1" xfId="21" applyFont="1" applyBorder="1" applyAlignment="1">
      <alignment horizontal="center" vertical="center"/>
    </xf>
    <xf numFmtId="0" fontId="30" fillId="0" borderId="1" xfId="21" applyFont="1" applyBorder="1" applyAlignment="1">
      <alignment horizontal="center" vertical="center" wrapText="1"/>
    </xf>
    <xf numFmtId="0" fontId="29" fillId="0" borderId="1" xfId="21" applyFont="1" applyBorder="1" applyAlignment="1">
      <alignment vertical="center" wrapText="1"/>
    </xf>
    <xf numFmtId="0" fontId="11" fillId="0" borderId="1" xfId="21" applyFont="1" applyBorder="1" applyAlignment="1">
      <alignment horizontal="center" vertical="center"/>
    </xf>
    <xf numFmtId="0" fontId="23" fillId="0" borderId="1" xfId="21" applyFont="1" applyBorder="1" applyAlignment="1">
      <alignment horizontal="center" vertical="center"/>
    </xf>
    <xf numFmtId="0" fontId="30" fillId="0" borderId="1" xfId="21" applyFont="1" applyBorder="1" applyAlignment="1">
      <alignment vertical="center" wrapText="1"/>
    </xf>
    <xf numFmtId="0" fontId="29" fillId="0" borderId="1" xfId="21" applyFont="1" applyBorder="1" applyAlignment="1">
      <alignment horizontal="center" vertical="center"/>
    </xf>
    <xf numFmtId="0" fontId="53" fillId="0" borderId="1" xfId="21" applyFont="1" applyBorder="1" applyAlignment="1">
      <alignment horizontal="center" vertical="center"/>
    </xf>
    <xf numFmtId="0" fontId="48" fillId="0" borderId="1" xfId="21" applyFont="1" applyBorder="1" applyAlignment="1">
      <alignment horizontal="center" vertical="center"/>
    </xf>
    <xf numFmtId="0" fontId="10" fillId="0" borderId="1" xfId="21" applyFont="1" applyBorder="1" applyAlignment="1">
      <alignment vertical="center" wrapText="1"/>
    </xf>
    <xf numFmtId="0" fontId="54" fillId="0" borderId="1" xfId="21" applyFont="1" applyBorder="1" applyAlignment="1">
      <alignment horizontal="center" vertical="center"/>
    </xf>
    <xf numFmtId="166" fontId="49" fillId="0" borderId="1" xfId="21" applyNumberFormat="1" applyFont="1" applyBorder="1" applyAlignment="1">
      <alignment horizontal="center" vertical="center"/>
    </xf>
    <xf numFmtId="166" fontId="30" fillId="0" borderId="1" xfId="21" applyNumberFormat="1" applyFont="1" applyBorder="1" applyAlignment="1">
      <alignment vertical="center"/>
    </xf>
    <xf numFmtId="166" fontId="49" fillId="0" borderId="1" xfId="21" applyNumberFormat="1" applyFont="1" applyBorder="1" applyAlignment="1">
      <alignment vertical="center"/>
    </xf>
    <xf numFmtId="0" fontId="3" fillId="0" borderId="1" xfId="21" applyBorder="1" applyAlignment="1">
      <alignment vertical="center"/>
    </xf>
    <xf numFmtId="165" fontId="20" fillId="0" borderId="1" xfId="21" applyNumberFormat="1" applyFont="1" applyBorder="1" applyAlignment="1">
      <alignment horizontal="center" vertical="center"/>
    </xf>
    <xf numFmtId="0" fontId="20" fillId="0" borderId="1" xfId="21" applyFont="1" applyBorder="1" applyAlignment="1">
      <alignment horizontal="center" vertical="center"/>
    </xf>
    <xf numFmtId="20" fontId="20" fillId="0" borderId="1" xfId="21" applyNumberFormat="1" applyFont="1" applyBorder="1" applyAlignment="1">
      <alignment horizontal="center" vertical="center"/>
    </xf>
    <xf numFmtId="0" fontId="3" fillId="0" borderId="0" xfId="21" applyAlignment="1">
      <alignment vertical="center"/>
    </xf>
    <xf numFmtId="0" fontId="48" fillId="0" borderId="1" xfId="21" applyFont="1" applyBorder="1" applyAlignment="1">
      <alignment horizontal="center" vertical="center" wrapText="1"/>
    </xf>
    <xf numFmtId="166" fontId="49" fillId="5" borderId="1" xfId="21" applyNumberFormat="1" applyFont="1" applyFill="1" applyBorder="1" applyAlignment="1">
      <alignment horizontal="center" vertical="center"/>
    </xf>
    <xf numFmtId="0" fontId="3" fillId="0" borderId="0" xfId="21"/>
    <xf numFmtId="0" fontId="3" fillId="0" borderId="0" xfId="21" applyAlignment="1">
      <alignment horizontal="center"/>
    </xf>
    <xf numFmtId="166" fontId="55" fillId="4" borderId="1" xfId="21" applyNumberFormat="1" applyFont="1" applyFill="1" applyBorder="1" applyAlignment="1">
      <alignment vertical="center"/>
    </xf>
    <xf numFmtId="166" fontId="56" fillId="3" borderId="1" xfId="21" applyNumberFormat="1" applyFont="1" applyFill="1" applyBorder="1" applyAlignment="1">
      <alignment vertical="center"/>
    </xf>
    <xf numFmtId="0" fontId="38" fillId="0" borderId="0" xfId="17" applyAlignment="1">
      <alignment vertical="center" wrapText="1"/>
    </xf>
    <xf numFmtId="0" fontId="2" fillId="0" borderId="0" xfId="22"/>
    <xf numFmtId="1" fontId="2" fillId="5" borderId="1" xfId="22" quotePrefix="1" applyNumberFormat="1" applyFill="1" applyBorder="1" applyAlignment="1">
      <alignment horizontal="center" vertical="center"/>
    </xf>
    <xf numFmtId="20" fontId="0" fillId="0" borderId="1" xfId="17" applyNumberFormat="1" applyFont="1" applyBorder="1" applyAlignment="1">
      <alignment horizontal="center"/>
    </xf>
    <xf numFmtId="165" fontId="38" fillId="0" borderId="0" xfId="17" applyNumberFormat="1" applyAlignment="1">
      <alignment vertical="center" wrapText="1"/>
    </xf>
    <xf numFmtId="165" fontId="2" fillId="0" borderId="0" xfId="22" applyNumberFormat="1"/>
    <xf numFmtId="165" fontId="38" fillId="0" borderId="0" xfId="17" applyNumberFormat="1"/>
    <xf numFmtId="0" fontId="10" fillId="2" borderId="0" xfId="23" applyFont="1" applyFill="1"/>
    <xf numFmtId="0" fontId="59" fillId="2" borderId="0" xfId="23" applyFill="1"/>
    <xf numFmtId="0" fontId="59" fillId="0" borderId="0" xfId="23"/>
    <xf numFmtId="0" fontId="10" fillId="5" borderId="0" xfId="23" applyFont="1" applyFill="1"/>
    <xf numFmtId="0" fontId="10" fillId="0" borderId="0" xfId="23" applyFont="1"/>
    <xf numFmtId="0" fontId="10" fillId="0" borderId="0" xfId="23" applyFont="1" applyAlignment="1">
      <alignment horizontal="center"/>
    </xf>
    <xf numFmtId="166" fontId="59" fillId="0" borderId="0" xfId="23" applyNumberFormat="1"/>
    <xf numFmtId="169" fontId="59" fillId="0" borderId="0" xfId="23" applyNumberFormat="1"/>
    <xf numFmtId="164" fontId="59" fillId="0" borderId="0" xfId="23" applyNumberFormat="1"/>
    <xf numFmtId="166" fontId="59" fillId="3" borderId="0" xfId="23" applyNumberFormat="1" applyFill="1"/>
    <xf numFmtId="164" fontId="59" fillId="3" borderId="0" xfId="23" applyNumberFormat="1" applyFill="1"/>
    <xf numFmtId="0" fontId="10" fillId="0" borderId="0" xfId="24" applyAlignment="1">
      <alignment horizontal="center" vertical="center"/>
    </xf>
    <xf numFmtId="0" fontId="10" fillId="0" borderId="1" xfId="24" applyBorder="1" applyAlignment="1">
      <alignment horizontal="center" vertical="center" wrapText="1"/>
    </xf>
    <xf numFmtId="0" fontId="1" fillId="0" borderId="0" xfId="25"/>
    <xf numFmtId="0" fontId="60" fillId="0" borderId="0" xfId="25" applyFont="1"/>
    <xf numFmtId="0" fontId="22" fillId="0" borderId="0" xfId="25" applyFont="1" applyAlignment="1">
      <alignment wrapText="1"/>
    </xf>
    <xf numFmtId="0" fontId="1" fillId="0" borderId="0" xfId="25" applyAlignment="1">
      <alignment horizontal="center"/>
    </xf>
    <xf numFmtId="0" fontId="1" fillId="0" borderId="0" xfId="25" applyAlignment="1">
      <alignment horizontal="center" wrapText="1"/>
    </xf>
    <xf numFmtId="0" fontId="10" fillId="0" borderId="0" xfId="25" applyFont="1"/>
    <xf numFmtId="0" fontId="18" fillId="0" borderId="0" xfId="25" applyFont="1"/>
    <xf numFmtId="0" fontId="10" fillId="0" borderId="0" xfId="25" applyFont="1" applyAlignment="1">
      <alignment horizontal="center"/>
    </xf>
    <xf numFmtId="0" fontId="10" fillId="2" borderId="0" xfId="25" applyFont="1" applyFill="1"/>
    <xf numFmtId="0" fontId="18" fillId="2" borderId="0" xfId="25" applyFont="1" applyFill="1"/>
    <xf numFmtId="0" fontId="10" fillId="2" borderId="0" xfId="25" applyFont="1" applyFill="1" applyAlignment="1">
      <alignment wrapText="1"/>
    </xf>
    <xf numFmtId="0" fontId="1" fillId="10" borderId="0" xfId="25" applyFill="1"/>
    <xf numFmtId="0" fontId="10" fillId="10" borderId="0" xfId="25" applyFont="1" applyFill="1" applyAlignment="1">
      <alignment horizontal="center"/>
    </xf>
    <xf numFmtId="0" fontId="10" fillId="10" borderId="0" xfId="25" applyFont="1" applyFill="1"/>
    <xf numFmtId="0" fontId="10" fillId="0" borderId="11" xfId="25" applyFont="1" applyBorder="1"/>
    <xf numFmtId="0" fontId="18" fillId="0" borderId="11" xfId="25" applyFont="1" applyBorder="1"/>
    <xf numFmtId="0" fontId="10" fillId="0" borderId="11" xfId="25" applyFont="1" applyBorder="1" applyAlignment="1">
      <alignment wrapText="1"/>
    </xf>
    <xf numFmtId="0" fontId="10" fillId="5" borderId="12" xfId="25" applyFont="1" applyFill="1" applyBorder="1"/>
    <xf numFmtId="0" fontId="10" fillId="5" borderId="13" xfId="25" applyFont="1" applyFill="1" applyBorder="1"/>
    <xf numFmtId="0" fontId="10" fillId="0" borderId="11" xfId="25" applyFont="1" applyBorder="1" applyAlignment="1">
      <alignment horizontal="center"/>
    </xf>
    <xf numFmtId="0" fontId="10" fillId="0" borderId="11" xfId="25" applyFont="1" applyBorder="1" applyAlignment="1">
      <alignment horizontal="center" wrapText="1"/>
    </xf>
    <xf numFmtId="0" fontId="1" fillId="0" borderId="11" xfId="25" applyBorder="1" applyAlignment="1">
      <alignment vertical="center"/>
    </xf>
    <xf numFmtId="164" fontId="1" fillId="0" borderId="12" xfId="25" applyNumberFormat="1" applyBorder="1" applyAlignment="1">
      <alignment vertical="center"/>
    </xf>
    <xf numFmtId="164" fontId="1" fillId="0" borderId="13" xfId="25" applyNumberFormat="1" applyBorder="1" applyAlignment="1">
      <alignment vertical="center"/>
    </xf>
    <xf numFmtId="20" fontId="10" fillId="0" borderId="11" xfId="25" applyNumberFormat="1" applyFont="1" applyBorder="1" applyAlignment="1">
      <alignment horizontal="right" vertical="center" wrapText="1"/>
    </xf>
    <xf numFmtId="0" fontId="10" fillId="0" borderId="12" xfId="25" applyFont="1" applyBorder="1"/>
    <xf numFmtId="0" fontId="10" fillId="0" borderId="13" xfId="25" applyFont="1" applyBorder="1"/>
    <xf numFmtId="0" fontId="1" fillId="0" borderId="11" xfId="25" applyBorder="1"/>
    <xf numFmtId="0" fontId="1" fillId="0" borderId="12" xfId="25" applyBorder="1" applyAlignment="1">
      <alignment vertical="center"/>
    </xf>
    <xf numFmtId="0" fontId="10" fillId="0" borderId="13" xfId="25" applyFont="1" applyBorder="1" applyAlignment="1">
      <alignment horizontal="center"/>
    </xf>
    <xf numFmtId="0" fontId="18" fillId="0" borderId="11" xfId="25" applyFont="1" applyBorder="1" applyAlignment="1">
      <alignment horizontal="right" wrapText="1"/>
    </xf>
    <xf numFmtId="0" fontId="1" fillId="0" borderId="0" xfId="25" applyAlignment="1">
      <alignment wrapText="1"/>
    </xf>
    <xf numFmtId="164" fontId="1" fillId="3" borderId="0" xfId="25" applyNumberFormat="1" applyFill="1"/>
    <xf numFmtId="165" fontId="1" fillId="0" borderId="0" xfId="25" applyNumberFormat="1"/>
    <xf numFmtId="165" fontId="10" fillId="0" borderId="0" xfId="25" applyNumberFormat="1" applyFont="1"/>
    <xf numFmtId="165" fontId="10" fillId="10" borderId="0" xfId="25" applyNumberFormat="1" applyFont="1" applyFill="1"/>
    <xf numFmtId="165" fontId="1" fillId="5" borderId="14" xfId="25" applyNumberFormat="1" applyFill="1" applyBorder="1" applyAlignment="1">
      <alignment wrapText="1"/>
    </xf>
    <xf numFmtId="0" fontId="61" fillId="2" borderId="0" xfId="26" applyFill="1" applyAlignment="1">
      <alignment horizontal="center" wrapText="1"/>
    </xf>
    <xf numFmtId="0" fontId="61" fillId="0" borderId="0" xfId="26"/>
    <xf numFmtId="0" fontId="61" fillId="2" borderId="0" xfId="26" applyFill="1"/>
    <xf numFmtId="0" fontId="10" fillId="2" borderId="0" xfId="26" applyFont="1" applyFill="1" applyAlignment="1">
      <alignment horizontal="center" vertical="center" wrapText="1"/>
    </xf>
    <xf numFmtId="20" fontId="61" fillId="0" borderId="0" xfId="26" applyNumberFormat="1"/>
    <xf numFmtId="0" fontId="61" fillId="0" borderId="0" xfId="26" applyAlignment="1">
      <alignment horizontal="left"/>
    </xf>
    <xf numFmtId="0" fontId="10" fillId="0" borderId="0" xfId="26" applyFont="1"/>
    <xf numFmtId="0" fontId="10" fillId="0" borderId="0" xfId="24" applyAlignment="1">
      <alignment horizontal="center" vertical="center" wrapText="1"/>
    </xf>
    <xf numFmtId="165" fontId="61" fillId="2" borderId="0" xfId="26" applyNumberFormat="1" applyFill="1" applyAlignment="1">
      <alignment horizontal="center" wrapText="1"/>
    </xf>
    <xf numFmtId="165" fontId="61" fillId="0" borderId="0" xfId="26" applyNumberFormat="1"/>
    <xf numFmtId="165" fontId="0" fillId="2" borderId="0" xfId="26" applyNumberFormat="1" applyFont="1" applyFill="1" applyAlignment="1">
      <alignment horizontal="center" wrapText="1"/>
    </xf>
    <xf numFmtId="164" fontId="61" fillId="0" borderId="0" xfId="26" applyNumberFormat="1"/>
    <xf numFmtId="0" fontId="11" fillId="0" borderId="3" xfId="0" applyFont="1" applyFill="1" applyBorder="1"/>
    <xf numFmtId="164" fontId="11" fillId="0" borderId="1" xfId="0" applyNumberFormat="1" applyFont="1" applyFill="1" applyBorder="1"/>
    <xf numFmtId="8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165" fontId="11" fillId="0" borderId="1" xfId="0" applyNumberFormat="1" applyFont="1" applyFill="1" applyBorder="1"/>
    <xf numFmtId="166" fontId="11" fillId="0" borderId="1" xfId="0" applyNumberFormat="1" applyFont="1" applyFill="1" applyBorder="1"/>
    <xf numFmtId="0" fontId="11" fillId="0" borderId="1" xfId="0" applyFont="1" applyFill="1" applyBorder="1"/>
    <xf numFmtId="0" fontId="11" fillId="0" borderId="4" xfId="0" applyFont="1" applyFill="1" applyBorder="1"/>
    <xf numFmtId="164" fontId="11" fillId="0" borderId="4" xfId="0" applyNumberFormat="1" applyFont="1" applyFill="1" applyBorder="1"/>
    <xf numFmtId="0" fontId="11" fillId="0" borderId="4" xfId="0" applyFont="1" applyFill="1" applyBorder="1" applyAlignment="1">
      <alignment horizontal="center"/>
    </xf>
    <xf numFmtId="165" fontId="11" fillId="0" borderId="4" xfId="0" applyNumberFormat="1" applyFont="1" applyFill="1" applyBorder="1"/>
    <xf numFmtId="0" fontId="61" fillId="2" borderId="0" xfId="26" applyFill="1" applyAlignment="1">
      <alignment horizontal="center" wrapText="1"/>
    </xf>
    <xf numFmtId="0" fontId="10" fillId="0" borderId="15" xfId="25" applyFont="1" applyBorder="1" applyAlignment="1">
      <alignment horizontal="center"/>
    </xf>
    <xf numFmtId="0" fontId="10" fillId="0" borderId="16" xfId="25" applyFont="1" applyBorder="1" applyAlignment="1">
      <alignment horizontal="center"/>
    </xf>
    <xf numFmtId="0" fontId="10" fillId="0" borderId="11" xfId="25" applyFont="1" applyBorder="1" applyAlignment="1">
      <alignment horizontal="center"/>
    </xf>
    <xf numFmtId="0" fontId="35" fillId="5" borderId="0" xfId="1" applyFont="1" applyFill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0" fontId="33" fillId="5" borderId="6" xfId="1" applyFont="1" applyFill="1" applyBorder="1" applyAlignment="1">
      <alignment horizontal="center" vertical="center"/>
    </xf>
    <xf numFmtId="0" fontId="32" fillId="5" borderId="6" xfId="1" applyFont="1" applyFill="1" applyBorder="1" applyAlignment="1">
      <alignment horizontal="center" vertical="center"/>
    </xf>
    <xf numFmtId="0" fontId="39" fillId="0" borderId="0" xfId="17" applyFont="1"/>
    <xf numFmtId="0" fontId="41" fillId="0" borderId="0" xfId="17" applyFont="1"/>
    <xf numFmtId="0" fontId="38" fillId="0" borderId="0" xfId="17" applyAlignment="1">
      <alignment vertical="center" wrapText="1"/>
    </xf>
    <xf numFmtId="0" fontId="26" fillId="0" borderId="0" xfId="8" applyFont="1"/>
    <xf numFmtId="0" fontId="24" fillId="0" borderId="0" xfId="8" applyFont="1"/>
    <xf numFmtId="0" fontId="14" fillId="0" borderId="0" xfId="8" applyAlignment="1">
      <alignment vertical="center" wrapText="1"/>
    </xf>
    <xf numFmtId="0" fontId="22" fillId="0" borderId="0" xfId="15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27">
    <cellStyle name="Migliaia [0]" xfId="12" builtinId="6"/>
    <cellStyle name="Migliaia [0] 2" xfId="2" xr:uid="{00000000-0005-0000-0000-000001000000}"/>
    <cellStyle name="Migliaia [0] 3" xfId="3" xr:uid="{00000000-0005-0000-0000-000002000000}"/>
    <cellStyle name="Migliaia [0] 4" xfId="5" xr:uid="{00000000-0005-0000-0000-000003000000}"/>
    <cellStyle name="Migliaia 2" xfId="7" xr:uid="{00000000-0005-0000-0000-000004000000}"/>
    <cellStyle name="Migliaia 3" xfId="11" xr:uid="{00000000-0005-0000-0000-000005000000}"/>
    <cellStyle name="Migliaia 4" xfId="13" xr:uid="{00000000-0005-0000-0000-000006000000}"/>
    <cellStyle name="Normale" xfId="0" builtinId="0"/>
    <cellStyle name="Normale 10" xfId="16" xr:uid="{00000000-0005-0000-0000-000008000000}"/>
    <cellStyle name="Normale 11" xfId="18" xr:uid="{00000000-0005-0000-0000-000009000000}"/>
    <cellStyle name="Normale 12" xfId="19" xr:uid="{00000000-0005-0000-0000-00000A000000}"/>
    <cellStyle name="Normale 13" xfId="20" xr:uid="{00000000-0005-0000-0000-00000B000000}"/>
    <cellStyle name="Normale 14" xfId="21" xr:uid="{00000000-0005-0000-0000-00000C000000}"/>
    <cellStyle name="Normale 15" xfId="22" xr:uid="{00000000-0005-0000-0000-00000D000000}"/>
    <cellStyle name="Normale 16" xfId="23" xr:uid="{00000000-0005-0000-0000-00000E000000}"/>
    <cellStyle name="Normale 17" xfId="25" xr:uid="{00000000-0005-0000-0000-00000F000000}"/>
    <cellStyle name="Normale 18" xfId="26" xr:uid="{00000000-0005-0000-0000-000010000000}"/>
    <cellStyle name="Normale 2" xfId="1" xr:uid="{00000000-0005-0000-0000-000011000000}"/>
    <cellStyle name="Normale 3" xfId="4" xr:uid="{00000000-0005-0000-0000-000012000000}"/>
    <cellStyle name="Normale 3 2" xfId="24" xr:uid="{00000000-0005-0000-0000-000013000000}"/>
    <cellStyle name="Normale 4" xfId="6" xr:uid="{00000000-0005-0000-0000-000014000000}"/>
    <cellStyle name="Normale 5" xfId="8" xr:uid="{00000000-0005-0000-0000-000015000000}"/>
    <cellStyle name="Normale 5 2" xfId="17" xr:uid="{00000000-0005-0000-0000-000016000000}"/>
    <cellStyle name="Normale 6" xfId="9" xr:uid="{00000000-0005-0000-0000-000017000000}"/>
    <cellStyle name="Normale 7" xfId="10" xr:uid="{00000000-0005-0000-0000-000018000000}"/>
    <cellStyle name="Normale 8" xfId="14" xr:uid="{00000000-0005-0000-0000-000019000000}"/>
    <cellStyle name="Normale 9" xfId="15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tabSelected="1" topLeftCell="H44" zoomScale="80" zoomScaleNormal="80" workbookViewId="0">
      <selection activeCell="J80" sqref="J80"/>
    </sheetView>
  </sheetViews>
  <sheetFormatPr defaultColWidth="9.1796875" defaultRowHeight="12.5"/>
  <cols>
    <col min="1" max="1" width="8" style="256" bestFit="1" customWidth="1"/>
    <col min="2" max="2" width="5.453125" style="256" bestFit="1" customWidth="1"/>
    <col min="3" max="3" width="13.81640625" style="256" bestFit="1" customWidth="1"/>
    <col min="4" max="4" width="8" style="256" bestFit="1" customWidth="1"/>
    <col min="5" max="5" width="11.81640625" style="256" bestFit="1" customWidth="1"/>
    <col min="6" max="6" width="0" style="256" hidden="1" customWidth="1"/>
    <col min="7" max="7" width="148.26953125" style="256" bestFit="1" customWidth="1"/>
    <col min="8" max="8" width="6.81640625" style="256" bestFit="1" customWidth="1"/>
    <col min="9" max="9" width="29.1796875" style="256" bestFit="1" customWidth="1"/>
    <col min="10" max="10" width="19.54296875" style="256" bestFit="1" customWidth="1"/>
    <col min="11" max="11" width="16.54296875" style="256" bestFit="1" customWidth="1"/>
    <col min="12" max="12" width="30.26953125" style="256" bestFit="1" customWidth="1"/>
    <col min="13" max="13" width="19.54296875" style="256" bestFit="1" customWidth="1"/>
    <col min="14" max="17" width="10.453125" style="256" customWidth="1"/>
    <col min="18" max="18" width="10.7265625" style="256" bestFit="1" customWidth="1"/>
    <col min="19" max="19" width="13.81640625" style="256" bestFit="1" customWidth="1"/>
    <col min="20" max="20" width="14.453125" style="256" bestFit="1" customWidth="1"/>
    <col min="21" max="23" width="14.453125" style="264" customWidth="1"/>
    <col min="24" max="24" width="23.26953125" style="256" bestFit="1" customWidth="1"/>
    <col min="25" max="25" width="15.81640625" style="256" bestFit="1" customWidth="1"/>
    <col min="26" max="16384" width="9.1796875" style="256"/>
  </cols>
  <sheetData>
    <row r="1" spans="1:25">
      <c r="A1" s="278" t="s">
        <v>50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78" t="s">
        <v>693</v>
      </c>
      <c r="U1" s="263"/>
      <c r="V1" s="263"/>
      <c r="W1" s="263"/>
      <c r="X1" s="255"/>
    </row>
    <row r="2" spans="1:25" ht="13.15" customHeight="1">
      <c r="A2" s="278"/>
      <c r="B2" s="257" t="s">
        <v>51</v>
      </c>
      <c r="C2" s="257" t="s">
        <v>52</v>
      </c>
      <c r="D2" s="257" t="s">
        <v>53</v>
      </c>
      <c r="E2" s="257" t="s">
        <v>54</v>
      </c>
      <c r="F2" s="257" t="s">
        <v>55</v>
      </c>
      <c r="G2" s="258" t="s">
        <v>55</v>
      </c>
      <c r="H2" s="257" t="s">
        <v>56</v>
      </c>
      <c r="I2" s="257" t="s">
        <v>57</v>
      </c>
      <c r="J2" s="257" t="s">
        <v>58</v>
      </c>
      <c r="K2" s="257" t="s">
        <v>59</v>
      </c>
      <c r="L2" s="257" t="s">
        <v>60</v>
      </c>
      <c r="M2" s="257" t="s">
        <v>61</v>
      </c>
      <c r="N2" s="257" t="s">
        <v>62</v>
      </c>
      <c r="O2" s="257" t="s">
        <v>63</v>
      </c>
      <c r="P2" s="257" t="s">
        <v>64</v>
      </c>
      <c r="Q2" s="257" t="s">
        <v>65</v>
      </c>
      <c r="R2" s="257" t="s">
        <v>66</v>
      </c>
      <c r="S2" s="257" t="s">
        <v>67</v>
      </c>
      <c r="T2" s="278"/>
      <c r="U2" s="265" t="s">
        <v>907</v>
      </c>
      <c r="V2" s="265" t="s">
        <v>908</v>
      </c>
      <c r="W2" s="265" t="s">
        <v>909</v>
      </c>
      <c r="X2" s="216" t="s">
        <v>68</v>
      </c>
      <c r="Y2" s="216" t="s">
        <v>69</v>
      </c>
    </row>
    <row r="3" spans="1:25" ht="75">
      <c r="A3" s="256" t="s">
        <v>694</v>
      </c>
      <c r="B3" s="256" t="s">
        <v>9</v>
      </c>
      <c r="C3" s="256" t="s">
        <v>70</v>
      </c>
      <c r="D3" s="256" t="s">
        <v>9</v>
      </c>
      <c r="E3" s="256" t="s">
        <v>9</v>
      </c>
      <c r="F3" s="256" t="s">
        <v>695</v>
      </c>
      <c r="G3" s="217" t="s">
        <v>695</v>
      </c>
      <c r="H3" s="256" t="s">
        <v>81</v>
      </c>
      <c r="I3" s="256" t="s">
        <v>696</v>
      </c>
      <c r="J3" s="256" t="s">
        <v>697</v>
      </c>
      <c r="K3" s="256" t="s">
        <v>4</v>
      </c>
      <c r="L3" s="256" t="s">
        <v>488</v>
      </c>
      <c r="M3" s="256" t="s">
        <v>180</v>
      </c>
      <c r="N3" s="256" t="s">
        <v>4</v>
      </c>
      <c r="O3" s="256" t="s">
        <v>71</v>
      </c>
      <c r="P3" s="256" t="s">
        <v>77</v>
      </c>
      <c r="Q3" s="256" t="s">
        <v>78</v>
      </c>
      <c r="R3" s="256">
        <v>1</v>
      </c>
      <c r="S3" s="256">
        <v>23.8</v>
      </c>
      <c r="T3" s="256">
        <v>3</v>
      </c>
      <c r="U3" s="264">
        <f>S3*T3</f>
        <v>71.400000000000006</v>
      </c>
      <c r="V3" s="266">
        <v>1.8757440256957114</v>
      </c>
      <c r="W3" s="266">
        <f>U3*V3*1.1</f>
        <v>147.32093577814121</v>
      </c>
      <c r="X3" s="259">
        <v>0.29166666666666669</v>
      </c>
      <c r="Y3" s="259">
        <v>0.3298611111111111</v>
      </c>
    </row>
    <row r="4" spans="1:25" ht="62.5">
      <c r="A4" s="256" t="s">
        <v>698</v>
      </c>
      <c r="B4" s="256" t="s">
        <v>9</v>
      </c>
      <c r="C4" s="256" t="s">
        <v>70</v>
      </c>
      <c r="D4" s="256" t="s">
        <v>9</v>
      </c>
      <c r="E4" s="256" t="s">
        <v>9</v>
      </c>
      <c r="F4" s="256" t="s">
        <v>699</v>
      </c>
      <c r="G4" s="217" t="s">
        <v>699</v>
      </c>
      <c r="H4" s="256" t="s">
        <v>73</v>
      </c>
      <c r="I4" s="256" t="s">
        <v>488</v>
      </c>
      <c r="J4" s="256" t="s">
        <v>180</v>
      </c>
      <c r="K4" s="256" t="s">
        <v>4</v>
      </c>
      <c r="L4" s="256" t="s">
        <v>696</v>
      </c>
      <c r="M4" s="256" t="s">
        <v>697</v>
      </c>
      <c r="N4" s="256" t="s">
        <v>4</v>
      </c>
      <c r="O4" s="256" t="s">
        <v>105</v>
      </c>
      <c r="P4" s="256" t="s">
        <v>77</v>
      </c>
      <c r="Q4" s="256" t="s">
        <v>78</v>
      </c>
      <c r="R4" s="256">
        <v>1</v>
      </c>
      <c r="S4" s="256">
        <v>22.8</v>
      </c>
      <c r="T4" s="256">
        <v>3</v>
      </c>
      <c r="U4" s="264">
        <f t="shared" ref="U4:U49" si="0">S4*T4</f>
        <v>68.400000000000006</v>
      </c>
      <c r="V4" s="266">
        <v>1.8757440256957114</v>
      </c>
      <c r="W4" s="266">
        <f t="shared" ref="W4:W49" si="1">U4*V4*1.1</f>
        <v>141.13098049334533</v>
      </c>
      <c r="X4" s="259">
        <v>0.5625</v>
      </c>
      <c r="Y4" s="259">
        <v>0.59375</v>
      </c>
    </row>
    <row r="5" spans="1:25" ht="25">
      <c r="A5" s="256" t="s">
        <v>700</v>
      </c>
      <c r="B5" s="256" t="s">
        <v>509</v>
      </c>
      <c r="C5" s="256" t="s">
        <v>70</v>
      </c>
      <c r="D5" s="256" t="s">
        <v>9</v>
      </c>
      <c r="E5" s="256" t="s">
        <v>9</v>
      </c>
      <c r="F5" s="256" t="s">
        <v>701</v>
      </c>
      <c r="G5" s="217" t="s">
        <v>701</v>
      </c>
      <c r="H5" s="256" t="s">
        <v>81</v>
      </c>
      <c r="I5" s="256" t="s">
        <v>702</v>
      </c>
      <c r="J5" s="256" t="s">
        <v>703</v>
      </c>
      <c r="K5" s="256" t="s">
        <v>4</v>
      </c>
      <c r="L5" s="256" t="s">
        <v>704</v>
      </c>
      <c r="M5" s="256" t="s">
        <v>147</v>
      </c>
      <c r="N5" s="256" t="s">
        <v>4</v>
      </c>
      <c r="O5" s="256" t="s">
        <v>71</v>
      </c>
      <c r="P5" s="256" t="s">
        <v>77</v>
      </c>
      <c r="Q5" s="256" t="s">
        <v>78</v>
      </c>
      <c r="R5" s="256">
        <v>1</v>
      </c>
      <c r="S5" s="256">
        <v>12.8</v>
      </c>
      <c r="T5" s="256">
        <v>1</v>
      </c>
      <c r="U5" s="264">
        <f t="shared" si="0"/>
        <v>12.8</v>
      </c>
      <c r="V5" s="266">
        <v>1.8757440256957114</v>
      </c>
      <c r="W5" s="266">
        <f t="shared" si="1"/>
        <v>26.41047588179562</v>
      </c>
      <c r="X5" s="259">
        <v>0.28472222222222221</v>
      </c>
      <c r="Y5" s="259">
        <v>0.30555555555555552</v>
      </c>
    </row>
    <row r="6" spans="1:25" ht="25">
      <c r="A6" s="256" t="s">
        <v>705</v>
      </c>
      <c r="B6" s="256" t="s">
        <v>509</v>
      </c>
      <c r="C6" s="256" t="s">
        <v>70</v>
      </c>
      <c r="D6" s="256" t="s">
        <v>9</v>
      </c>
      <c r="E6" s="256" t="s">
        <v>9</v>
      </c>
      <c r="F6" s="256" t="s">
        <v>706</v>
      </c>
      <c r="G6" s="217" t="s">
        <v>706</v>
      </c>
      <c r="H6" s="256" t="s">
        <v>73</v>
      </c>
      <c r="I6" s="256" t="s">
        <v>704</v>
      </c>
      <c r="J6" s="256" t="s">
        <v>147</v>
      </c>
      <c r="K6" s="256" t="s">
        <v>4</v>
      </c>
      <c r="L6" s="256" t="s">
        <v>702</v>
      </c>
      <c r="M6" s="256" t="s">
        <v>703</v>
      </c>
      <c r="N6" s="256" t="s">
        <v>4</v>
      </c>
      <c r="O6" s="256" t="s">
        <v>71</v>
      </c>
      <c r="P6" s="256" t="s">
        <v>77</v>
      </c>
      <c r="Q6" s="256" t="s">
        <v>78</v>
      </c>
      <c r="R6" s="256">
        <v>1</v>
      </c>
      <c r="S6" s="256">
        <v>12.8</v>
      </c>
      <c r="T6" s="256">
        <v>1</v>
      </c>
      <c r="U6" s="264">
        <f t="shared" si="0"/>
        <v>12.8</v>
      </c>
      <c r="V6" s="266">
        <v>1.8757440256957114</v>
      </c>
      <c r="W6" s="266">
        <f t="shared" si="1"/>
        <v>26.41047588179562</v>
      </c>
      <c r="X6" s="259">
        <v>0.5625</v>
      </c>
      <c r="Y6" s="259">
        <v>0.58333333333333337</v>
      </c>
    </row>
    <row r="7" spans="1:25" ht="25">
      <c r="A7" s="256" t="s">
        <v>707</v>
      </c>
      <c r="B7" s="256" t="s">
        <v>105</v>
      </c>
      <c r="C7" s="256" t="s">
        <v>70</v>
      </c>
      <c r="D7" s="256" t="s">
        <v>9</v>
      </c>
      <c r="E7" s="256" t="s">
        <v>9</v>
      </c>
      <c r="F7" s="256" t="s">
        <v>708</v>
      </c>
      <c r="G7" s="217" t="s">
        <v>708</v>
      </c>
      <c r="H7" s="256" t="s">
        <v>81</v>
      </c>
      <c r="I7" s="256" t="s">
        <v>709</v>
      </c>
      <c r="J7" s="256" t="s">
        <v>710</v>
      </c>
      <c r="K7" s="256" t="s">
        <v>4</v>
      </c>
      <c r="L7" s="256" t="s">
        <v>704</v>
      </c>
      <c r="M7" s="256" t="s">
        <v>147</v>
      </c>
      <c r="N7" s="256" t="s">
        <v>4</v>
      </c>
      <c r="O7" s="256" t="s">
        <v>9</v>
      </c>
      <c r="P7" s="256" t="s">
        <v>77</v>
      </c>
      <c r="Q7" s="256" t="s">
        <v>78</v>
      </c>
      <c r="R7" s="256">
        <v>1</v>
      </c>
      <c r="S7" s="256">
        <v>18.2</v>
      </c>
      <c r="T7" s="256">
        <v>1</v>
      </c>
      <c r="U7" s="264">
        <f t="shared" si="0"/>
        <v>18.2</v>
      </c>
      <c r="V7" s="266">
        <v>1.8757440256957114</v>
      </c>
      <c r="W7" s="266">
        <f t="shared" si="1"/>
        <v>37.552395394428146</v>
      </c>
      <c r="X7" s="259">
        <v>0.28472222222222221</v>
      </c>
      <c r="Y7" s="259">
        <v>0.3125</v>
      </c>
    </row>
    <row r="8" spans="1:25" ht="25">
      <c r="A8" s="256" t="s">
        <v>711</v>
      </c>
      <c r="B8" s="256" t="s">
        <v>105</v>
      </c>
      <c r="C8" s="256" t="s">
        <v>70</v>
      </c>
      <c r="D8" s="256" t="s">
        <v>9</v>
      </c>
      <c r="E8" s="256" t="s">
        <v>9</v>
      </c>
      <c r="F8" s="256" t="s">
        <v>712</v>
      </c>
      <c r="G8" s="217" t="s">
        <v>712</v>
      </c>
      <c r="H8" s="256" t="s">
        <v>73</v>
      </c>
      <c r="I8" s="256" t="s">
        <v>704</v>
      </c>
      <c r="J8" s="256" t="s">
        <v>147</v>
      </c>
      <c r="K8" s="256" t="s">
        <v>4</v>
      </c>
      <c r="L8" s="256" t="s">
        <v>709</v>
      </c>
      <c r="M8" s="256" t="s">
        <v>710</v>
      </c>
      <c r="N8" s="256" t="s">
        <v>4</v>
      </c>
      <c r="O8" s="256" t="s">
        <v>9</v>
      </c>
      <c r="P8" s="256" t="s">
        <v>77</v>
      </c>
      <c r="Q8" s="256" t="s">
        <v>78</v>
      </c>
      <c r="R8" s="256">
        <v>1</v>
      </c>
      <c r="S8" s="256">
        <v>18.2</v>
      </c>
      <c r="T8" s="256">
        <v>1</v>
      </c>
      <c r="U8" s="264">
        <f t="shared" si="0"/>
        <v>18.2</v>
      </c>
      <c r="V8" s="266">
        <v>1.8757440256957114</v>
      </c>
      <c r="W8" s="266">
        <f t="shared" si="1"/>
        <v>37.552395394428146</v>
      </c>
      <c r="X8" s="259">
        <v>0.5625</v>
      </c>
      <c r="Y8" s="259">
        <v>0.59027777777777779</v>
      </c>
    </row>
    <row r="9" spans="1:25" ht="25">
      <c r="A9" s="256" t="s">
        <v>713</v>
      </c>
      <c r="B9" s="260">
        <v>18</v>
      </c>
      <c r="C9" s="256" t="s">
        <v>70</v>
      </c>
      <c r="D9" s="256" t="s">
        <v>9</v>
      </c>
      <c r="E9" s="256" t="s">
        <v>9</v>
      </c>
      <c r="F9" s="256" t="s">
        <v>714</v>
      </c>
      <c r="G9" s="217" t="s">
        <v>715</v>
      </c>
      <c r="H9" s="256" t="s">
        <v>81</v>
      </c>
      <c r="I9" s="256" t="s">
        <v>716</v>
      </c>
      <c r="J9" s="256" t="s">
        <v>717</v>
      </c>
      <c r="K9" s="256" t="s">
        <v>4</v>
      </c>
      <c r="L9" s="256" t="s">
        <v>718</v>
      </c>
      <c r="M9" s="256" t="s">
        <v>147</v>
      </c>
      <c r="N9" s="256" t="s">
        <v>4</v>
      </c>
      <c r="O9" s="256" t="s">
        <v>9</v>
      </c>
      <c r="P9" s="256" t="s">
        <v>77</v>
      </c>
      <c r="Q9" s="256" t="s">
        <v>78</v>
      </c>
      <c r="R9" s="256">
        <v>1</v>
      </c>
      <c r="S9" s="256">
        <v>11.7</v>
      </c>
      <c r="T9" s="256">
        <v>1</v>
      </c>
      <c r="U9" s="264">
        <f t="shared" si="0"/>
        <v>11.7</v>
      </c>
      <c r="V9" s="266">
        <v>1.8757440256957114</v>
      </c>
      <c r="W9" s="266">
        <f t="shared" si="1"/>
        <v>24.140825610703807</v>
      </c>
      <c r="X9" s="259">
        <v>0.29166666666666669</v>
      </c>
      <c r="Y9" s="259">
        <v>0.3125</v>
      </c>
    </row>
    <row r="10" spans="1:25" ht="25">
      <c r="A10" s="256" t="s">
        <v>719</v>
      </c>
      <c r="B10" s="260">
        <v>18</v>
      </c>
      <c r="C10" s="256" t="s">
        <v>70</v>
      </c>
      <c r="D10" s="256" t="s">
        <v>9</v>
      </c>
      <c r="E10" s="256" t="s">
        <v>9</v>
      </c>
      <c r="F10" s="256" t="s">
        <v>720</v>
      </c>
      <c r="G10" s="217" t="s">
        <v>721</v>
      </c>
      <c r="H10" s="256" t="s">
        <v>73</v>
      </c>
      <c r="I10" s="256" t="s">
        <v>718</v>
      </c>
      <c r="J10" s="256" t="s">
        <v>147</v>
      </c>
      <c r="K10" s="256" t="s">
        <v>4</v>
      </c>
      <c r="L10" s="256" t="s">
        <v>716</v>
      </c>
      <c r="M10" s="256" t="s">
        <v>717</v>
      </c>
      <c r="N10" s="256" t="s">
        <v>4</v>
      </c>
      <c r="O10" s="256" t="s">
        <v>9</v>
      </c>
      <c r="P10" s="256" t="s">
        <v>77</v>
      </c>
      <c r="Q10" s="256" t="s">
        <v>78</v>
      </c>
      <c r="R10" s="256">
        <v>1</v>
      </c>
      <c r="S10" s="256">
        <v>11.7</v>
      </c>
      <c r="T10" s="256">
        <v>1</v>
      </c>
      <c r="U10" s="264">
        <f t="shared" si="0"/>
        <v>11.7</v>
      </c>
      <c r="V10" s="266">
        <v>1.8757440256957114</v>
      </c>
      <c r="W10" s="266">
        <f t="shared" si="1"/>
        <v>24.140825610703807</v>
      </c>
      <c r="X10" s="259">
        <v>0.5625</v>
      </c>
      <c r="Y10" s="259">
        <v>0.58333333333333337</v>
      </c>
    </row>
    <row r="11" spans="1:25" ht="62.5">
      <c r="A11" s="256" t="s">
        <v>722</v>
      </c>
      <c r="B11" s="256" t="s">
        <v>723</v>
      </c>
      <c r="C11" s="256" t="s">
        <v>70</v>
      </c>
      <c r="D11" s="256" t="s">
        <v>509</v>
      </c>
      <c r="E11" s="256" t="s">
        <v>71</v>
      </c>
      <c r="F11" s="256" t="s">
        <v>724</v>
      </c>
      <c r="G11" s="217" t="s">
        <v>724</v>
      </c>
      <c r="H11" s="256" t="s">
        <v>81</v>
      </c>
      <c r="I11" s="256" t="s">
        <v>725</v>
      </c>
      <c r="J11" s="256" t="s">
        <v>726</v>
      </c>
      <c r="K11" s="256" t="s">
        <v>4</v>
      </c>
      <c r="L11" s="256" t="s">
        <v>704</v>
      </c>
      <c r="M11" s="256" t="s">
        <v>147</v>
      </c>
      <c r="N11" s="256" t="s">
        <v>4</v>
      </c>
      <c r="O11" s="256" t="s">
        <v>71</v>
      </c>
      <c r="P11" s="256" t="s">
        <v>93</v>
      </c>
      <c r="Q11" s="256" t="s">
        <v>94</v>
      </c>
      <c r="R11" s="256">
        <v>1</v>
      </c>
      <c r="S11" s="256">
        <v>30</v>
      </c>
      <c r="T11" s="256">
        <v>1</v>
      </c>
      <c r="U11" s="264">
        <f t="shared" si="0"/>
        <v>30</v>
      </c>
      <c r="V11" s="266">
        <v>1.8757440256957114</v>
      </c>
      <c r="W11" s="266">
        <f t="shared" si="1"/>
        <v>61.899552847958489</v>
      </c>
      <c r="X11" s="259">
        <v>0.27777777777777779</v>
      </c>
      <c r="Y11" s="259">
        <v>0.33611111111111108</v>
      </c>
    </row>
    <row r="12" spans="1:25" ht="62.5">
      <c r="A12" s="256" t="s">
        <v>727</v>
      </c>
      <c r="B12" s="256" t="s">
        <v>723</v>
      </c>
      <c r="C12" s="256" t="s">
        <v>70</v>
      </c>
      <c r="D12" s="256" t="s">
        <v>596</v>
      </c>
      <c r="E12" s="256" t="s">
        <v>9</v>
      </c>
      <c r="F12" s="256" t="s">
        <v>728</v>
      </c>
      <c r="G12" s="217" t="s">
        <v>729</v>
      </c>
      <c r="H12" s="256" t="s">
        <v>73</v>
      </c>
      <c r="I12" s="256" t="s">
        <v>704</v>
      </c>
      <c r="J12" s="256" t="s">
        <v>147</v>
      </c>
      <c r="K12" s="256" t="s">
        <v>4</v>
      </c>
      <c r="L12" s="256" t="s">
        <v>725</v>
      </c>
      <c r="M12" s="256" t="s">
        <v>726</v>
      </c>
      <c r="N12" s="256" t="s">
        <v>4</v>
      </c>
      <c r="O12" s="256" t="s">
        <v>71</v>
      </c>
      <c r="P12" s="256" t="s">
        <v>93</v>
      </c>
      <c r="Q12" s="256" t="s">
        <v>94</v>
      </c>
      <c r="R12" s="256">
        <v>1</v>
      </c>
      <c r="S12" s="256">
        <v>30</v>
      </c>
      <c r="T12" s="256">
        <v>1</v>
      </c>
      <c r="U12" s="264">
        <f t="shared" si="0"/>
        <v>30</v>
      </c>
      <c r="V12" s="266">
        <v>1.8757440256957114</v>
      </c>
      <c r="W12" s="266">
        <f t="shared" si="1"/>
        <v>61.899552847958489</v>
      </c>
      <c r="X12" s="259">
        <v>0.55208333333333337</v>
      </c>
      <c r="Y12" s="259">
        <v>0.6</v>
      </c>
    </row>
    <row r="13" spans="1:25" ht="62.5">
      <c r="A13" s="256" t="s">
        <v>730</v>
      </c>
      <c r="B13" s="260">
        <v>6</v>
      </c>
      <c r="C13" s="256" t="s">
        <v>70</v>
      </c>
      <c r="D13" s="260">
        <v>5</v>
      </c>
      <c r="E13" s="260">
        <v>1</v>
      </c>
      <c r="G13" s="217" t="s">
        <v>729</v>
      </c>
      <c r="H13" s="256" t="s">
        <v>73</v>
      </c>
      <c r="I13" s="256" t="s">
        <v>704</v>
      </c>
      <c r="J13" s="256" t="s">
        <v>147</v>
      </c>
      <c r="K13" s="256" t="s">
        <v>4</v>
      </c>
      <c r="L13" s="256" t="s">
        <v>725</v>
      </c>
      <c r="M13" s="256" t="s">
        <v>726</v>
      </c>
      <c r="N13" s="256" t="s">
        <v>4</v>
      </c>
      <c r="P13" s="256" t="s">
        <v>93</v>
      </c>
      <c r="Q13" s="256" t="s">
        <v>94</v>
      </c>
      <c r="R13" s="256">
        <v>1</v>
      </c>
      <c r="S13" s="256">
        <v>12.2</v>
      </c>
      <c r="T13" s="256">
        <v>2</v>
      </c>
      <c r="U13" s="264">
        <f t="shared" si="0"/>
        <v>24.4</v>
      </c>
      <c r="V13" s="266">
        <v>1.8757440256957114</v>
      </c>
      <c r="W13" s="266">
        <f t="shared" si="1"/>
        <v>50.344969649672898</v>
      </c>
      <c r="X13" s="259">
        <v>0.5625</v>
      </c>
      <c r="Y13" s="259">
        <v>0.58333333333333337</v>
      </c>
    </row>
    <row r="14" spans="1:25" ht="62.5">
      <c r="A14" s="256" t="s">
        <v>730</v>
      </c>
      <c r="B14" s="260">
        <v>6</v>
      </c>
      <c r="C14" s="256" t="s">
        <v>70</v>
      </c>
      <c r="D14" s="260">
        <v>5</v>
      </c>
      <c r="E14" s="260">
        <v>1</v>
      </c>
      <c r="G14" s="217" t="s">
        <v>724</v>
      </c>
      <c r="H14" s="256" t="s">
        <v>81</v>
      </c>
      <c r="I14" s="256" t="s">
        <v>725</v>
      </c>
      <c r="J14" s="256" t="s">
        <v>726</v>
      </c>
      <c r="K14" s="256" t="s">
        <v>4</v>
      </c>
      <c r="L14" s="256" t="s">
        <v>704</v>
      </c>
      <c r="M14" s="256" t="s">
        <v>147</v>
      </c>
      <c r="N14" s="256" t="s">
        <v>4</v>
      </c>
      <c r="P14" s="256" t="s">
        <v>93</v>
      </c>
      <c r="Q14" s="256" t="s">
        <v>94</v>
      </c>
      <c r="R14" s="256">
        <v>1</v>
      </c>
      <c r="S14" s="256">
        <v>12.2</v>
      </c>
      <c r="T14" s="256">
        <v>2</v>
      </c>
      <c r="U14" s="264">
        <f t="shared" si="0"/>
        <v>24.4</v>
      </c>
      <c r="V14" s="266">
        <v>1.8757440256957114</v>
      </c>
      <c r="W14" s="266">
        <f t="shared" si="1"/>
        <v>50.344969649672898</v>
      </c>
      <c r="X14" s="259">
        <v>0.30555555555555552</v>
      </c>
      <c r="Y14" s="259">
        <v>0.33333333333333331</v>
      </c>
    </row>
    <row r="15" spans="1:25" ht="87.5">
      <c r="A15" s="256" t="s">
        <v>730</v>
      </c>
      <c r="B15" s="256" t="s">
        <v>114</v>
      </c>
      <c r="C15" s="256" t="s">
        <v>70</v>
      </c>
      <c r="D15" s="256" t="s">
        <v>9</v>
      </c>
      <c r="E15" s="256" t="s">
        <v>9</v>
      </c>
      <c r="F15" s="256" t="s">
        <v>731</v>
      </c>
      <c r="G15" s="217" t="s">
        <v>731</v>
      </c>
      <c r="H15" s="256" t="s">
        <v>81</v>
      </c>
      <c r="I15" s="256" t="s">
        <v>732</v>
      </c>
      <c r="J15" s="256" t="s">
        <v>733</v>
      </c>
      <c r="K15" s="256" t="s">
        <v>4</v>
      </c>
      <c r="L15" s="256" t="s">
        <v>734</v>
      </c>
      <c r="M15" s="256" t="s">
        <v>154</v>
      </c>
      <c r="N15" s="256" t="s">
        <v>4</v>
      </c>
      <c r="O15" s="256" t="s">
        <v>125</v>
      </c>
      <c r="P15" s="256" t="s">
        <v>77</v>
      </c>
      <c r="Q15" s="256" t="s">
        <v>78</v>
      </c>
      <c r="R15" s="256">
        <v>1</v>
      </c>
      <c r="S15" s="256">
        <v>69.900000000000006</v>
      </c>
      <c r="T15" s="256">
        <v>2</v>
      </c>
      <c r="U15" s="264">
        <f t="shared" si="0"/>
        <v>139.80000000000001</v>
      </c>
      <c r="V15" s="266">
        <v>1.8757440256957114</v>
      </c>
      <c r="W15" s="266">
        <f t="shared" si="1"/>
        <v>288.4519162714866</v>
      </c>
      <c r="X15" s="259">
        <v>0.27777777777777779</v>
      </c>
      <c r="Y15" s="259">
        <v>0.33333333333333331</v>
      </c>
    </row>
    <row r="16" spans="1:25" ht="87.5">
      <c r="A16" s="256" t="s">
        <v>730</v>
      </c>
      <c r="B16" s="256" t="s">
        <v>114</v>
      </c>
      <c r="C16" s="256" t="s">
        <v>70</v>
      </c>
      <c r="D16" s="256" t="s">
        <v>9</v>
      </c>
      <c r="E16" s="256" t="s">
        <v>9</v>
      </c>
      <c r="F16" s="256" t="s">
        <v>735</v>
      </c>
      <c r="G16" s="217" t="s">
        <v>735</v>
      </c>
      <c r="H16" s="256" t="s">
        <v>73</v>
      </c>
      <c r="I16" s="256" t="s">
        <v>732</v>
      </c>
      <c r="J16" s="256" t="s">
        <v>154</v>
      </c>
      <c r="K16" s="256" t="s">
        <v>4</v>
      </c>
      <c r="L16" s="256" t="s">
        <v>736</v>
      </c>
      <c r="M16" s="256" t="s">
        <v>737</v>
      </c>
      <c r="N16" s="256" t="s">
        <v>4</v>
      </c>
      <c r="O16" s="256" t="s">
        <v>738</v>
      </c>
      <c r="P16" s="256" t="s">
        <v>77</v>
      </c>
      <c r="Q16" s="256" t="s">
        <v>78</v>
      </c>
      <c r="R16" s="256">
        <v>1</v>
      </c>
      <c r="S16" s="256">
        <v>69.900000000000006</v>
      </c>
      <c r="T16" s="256">
        <v>2</v>
      </c>
      <c r="U16" s="264">
        <f t="shared" si="0"/>
        <v>139.80000000000001</v>
      </c>
      <c r="V16" s="266">
        <v>1.8757440256957114</v>
      </c>
      <c r="W16" s="266">
        <f t="shared" si="1"/>
        <v>288.4519162714866</v>
      </c>
      <c r="X16" s="259">
        <v>0.54861111111111105</v>
      </c>
      <c r="Y16" s="259">
        <v>0.60416666666666663</v>
      </c>
    </row>
    <row r="17" spans="1:25" ht="87.5">
      <c r="A17" s="256" t="s">
        <v>730</v>
      </c>
      <c r="B17" s="256" t="s">
        <v>114</v>
      </c>
      <c r="C17" s="256" t="s">
        <v>70</v>
      </c>
      <c r="D17" s="256" t="s">
        <v>9</v>
      </c>
      <c r="E17" s="256" t="s">
        <v>9</v>
      </c>
      <c r="G17" s="217" t="s">
        <v>731</v>
      </c>
      <c r="H17" s="261" t="s">
        <v>81</v>
      </c>
      <c r="I17" s="261" t="s">
        <v>896</v>
      </c>
      <c r="J17" s="261" t="s">
        <v>308</v>
      </c>
      <c r="K17" s="261" t="s">
        <v>4</v>
      </c>
      <c r="L17" s="261" t="s">
        <v>488</v>
      </c>
      <c r="M17" s="261" t="s">
        <v>180</v>
      </c>
      <c r="N17" s="261" t="s">
        <v>4</v>
      </c>
      <c r="P17" s="261" t="s">
        <v>897</v>
      </c>
      <c r="Q17" s="261" t="s">
        <v>898</v>
      </c>
      <c r="R17" s="261">
        <v>1</v>
      </c>
      <c r="S17" s="256">
        <v>54.9</v>
      </c>
      <c r="T17" s="256">
        <v>1</v>
      </c>
      <c r="U17" s="264">
        <f t="shared" si="0"/>
        <v>54.9</v>
      </c>
      <c r="V17" s="266">
        <v>1.8757440256957114</v>
      </c>
      <c r="W17" s="266">
        <f t="shared" si="1"/>
        <v>113.27618171176401</v>
      </c>
      <c r="X17" s="259">
        <v>0.33333333333333331</v>
      </c>
      <c r="Y17" s="259">
        <v>0.38541666666666669</v>
      </c>
    </row>
    <row r="18" spans="1:25" ht="87.5">
      <c r="A18" s="256" t="s">
        <v>730</v>
      </c>
      <c r="B18" s="256" t="s">
        <v>114</v>
      </c>
      <c r="C18" s="256" t="s">
        <v>70</v>
      </c>
      <c r="D18" s="256" t="s">
        <v>9</v>
      </c>
      <c r="E18" s="256" t="s">
        <v>9</v>
      </c>
      <c r="G18" s="217" t="s">
        <v>735</v>
      </c>
      <c r="H18" s="261" t="s">
        <v>73</v>
      </c>
      <c r="I18" s="261" t="s">
        <v>899</v>
      </c>
      <c r="J18" s="261" t="s">
        <v>180</v>
      </c>
      <c r="K18" s="261" t="s">
        <v>4</v>
      </c>
      <c r="L18" s="261" t="s">
        <v>896</v>
      </c>
      <c r="M18" s="261" t="s">
        <v>308</v>
      </c>
      <c r="N18" s="261" t="s">
        <v>4</v>
      </c>
      <c r="P18" s="261" t="s">
        <v>897</v>
      </c>
      <c r="Q18" s="261" t="s">
        <v>900</v>
      </c>
      <c r="R18" s="261">
        <v>1</v>
      </c>
      <c r="S18" s="256">
        <v>54.9</v>
      </c>
      <c r="T18" s="256">
        <v>1</v>
      </c>
      <c r="U18" s="264">
        <f t="shared" si="0"/>
        <v>54.9</v>
      </c>
      <c r="V18" s="266">
        <v>1.8757440256957114</v>
      </c>
      <c r="W18" s="266">
        <f t="shared" si="1"/>
        <v>113.27618171176401</v>
      </c>
      <c r="X18" s="259">
        <v>0.54861111111111105</v>
      </c>
      <c r="Y18" s="259">
        <v>0.59375</v>
      </c>
    </row>
    <row r="19" spans="1:25" ht="87.5">
      <c r="A19" s="256" t="s">
        <v>730</v>
      </c>
      <c r="B19" s="256" t="s">
        <v>114</v>
      </c>
      <c r="C19" s="256" t="s">
        <v>70</v>
      </c>
      <c r="D19" s="256" t="s">
        <v>9</v>
      </c>
      <c r="E19" s="256" t="s">
        <v>9</v>
      </c>
      <c r="G19" s="217" t="s">
        <v>735</v>
      </c>
      <c r="H19" s="261" t="s">
        <v>73</v>
      </c>
      <c r="I19" s="261" t="s">
        <v>899</v>
      </c>
      <c r="J19" s="261" t="s">
        <v>180</v>
      </c>
      <c r="K19" s="261" t="s">
        <v>4</v>
      </c>
      <c r="L19" s="261" t="s">
        <v>896</v>
      </c>
      <c r="M19" s="261" t="s">
        <v>308</v>
      </c>
      <c r="N19" s="261" t="s">
        <v>4</v>
      </c>
      <c r="P19" s="261" t="s">
        <v>897</v>
      </c>
      <c r="Q19" s="261" t="s">
        <v>900</v>
      </c>
      <c r="R19" s="261">
        <v>1</v>
      </c>
      <c r="S19" s="256">
        <v>54.9</v>
      </c>
      <c r="T19" s="256">
        <v>1</v>
      </c>
      <c r="U19" s="264">
        <f t="shared" si="0"/>
        <v>54.9</v>
      </c>
      <c r="V19" s="266">
        <v>1.8757440256957114</v>
      </c>
      <c r="W19" s="266">
        <f t="shared" si="1"/>
        <v>113.27618171176401</v>
      </c>
      <c r="X19" s="259">
        <v>0.59027777777777779</v>
      </c>
      <c r="Y19" s="259">
        <v>0.63541666666666663</v>
      </c>
    </row>
    <row r="20" spans="1:25" ht="87.5">
      <c r="A20" s="256" t="s">
        <v>730</v>
      </c>
      <c r="B20" s="256" t="s">
        <v>114</v>
      </c>
      <c r="C20" s="256" t="s">
        <v>70</v>
      </c>
      <c r="D20" s="256" t="s">
        <v>9</v>
      </c>
      <c r="E20" s="256" t="s">
        <v>9</v>
      </c>
      <c r="G20" s="217" t="s">
        <v>735</v>
      </c>
      <c r="H20" s="261" t="s">
        <v>73</v>
      </c>
      <c r="I20" s="261" t="s">
        <v>899</v>
      </c>
      <c r="J20" s="261" t="s">
        <v>180</v>
      </c>
      <c r="K20" s="261" t="s">
        <v>4</v>
      </c>
      <c r="L20" s="261" t="s">
        <v>896</v>
      </c>
      <c r="M20" s="261" t="s">
        <v>308</v>
      </c>
      <c r="N20" s="261" t="s">
        <v>4</v>
      </c>
      <c r="P20" s="261" t="s">
        <v>897</v>
      </c>
      <c r="Q20" s="261" t="s">
        <v>900</v>
      </c>
      <c r="R20" s="261">
        <v>1</v>
      </c>
      <c r="S20" s="256">
        <v>54.9</v>
      </c>
      <c r="T20" s="256">
        <v>1</v>
      </c>
      <c r="U20" s="264">
        <f t="shared" si="0"/>
        <v>54.9</v>
      </c>
      <c r="V20" s="266">
        <v>1.8757440256957114</v>
      </c>
      <c r="W20" s="266">
        <f t="shared" si="1"/>
        <v>113.27618171176401</v>
      </c>
      <c r="X20" s="259">
        <v>0.63194444444444442</v>
      </c>
      <c r="Y20" s="259">
        <v>0.67708333333333337</v>
      </c>
    </row>
    <row r="21" spans="1:25" ht="87.5">
      <c r="A21" s="256" t="s">
        <v>730</v>
      </c>
      <c r="B21" s="256" t="s">
        <v>114</v>
      </c>
      <c r="C21" s="256" t="s">
        <v>70</v>
      </c>
      <c r="D21" s="256" t="s">
        <v>9</v>
      </c>
      <c r="E21" s="256" t="s">
        <v>9</v>
      </c>
      <c r="G21" s="217" t="s">
        <v>735</v>
      </c>
      <c r="H21" s="261" t="s">
        <v>73</v>
      </c>
      <c r="I21" s="261" t="s">
        <v>899</v>
      </c>
      <c r="J21" s="261" t="s">
        <v>180</v>
      </c>
      <c r="K21" s="261" t="s">
        <v>4</v>
      </c>
      <c r="L21" s="261" t="s">
        <v>896</v>
      </c>
      <c r="M21" s="261" t="s">
        <v>308</v>
      </c>
      <c r="N21" s="261" t="s">
        <v>4</v>
      </c>
      <c r="P21" s="261" t="s">
        <v>897</v>
      </c>
      <c r="Q21" s="261" t="s">
        <v>900</v>
      </c>
      <c r="R21" s="261">
        <v>1</v>
      </c>
      <c r="S21" s="256">
        <v>54.9</v>
      </c>
      <c r="T21" s="256">
        <v>1</v>
      </c>
      <c r="U21" s="264">
        <f t="shared" si="0"/>
        <v>54.9</v>
      </c>
      <c r="V21" s="266">
        <v>1.8757440256957114</v>
      </c>
      <c r="W21" s="266">
        <f t="shared" si="1"/>
        <v>113.27618171176401</v>
      </c>
      <c r="X21" s="259">
        <v>0.6875</v>
      </c>
      <c r="Y21" s="259">
        <v>0.73958333333333337</v>
      </c>
    </row>
    <row r="22" spans="1:25" ht="87.5">
      <c r="A22" s="256" t="s">
        <v>730</v>
      </c>
      <c r="B22" s="256" t="s">
        <v>114</v>
      </c>
      <c r="C22" s="256" t="s">
        <v>70</v>
      </c>
      <c r="D22" s="256" t="s">
        <v>9</v>
      </c>
      <c r="E22" s="256" t="s">
        <v>9</v>
      </c>
      <c r="G22" s="217" t="s">
        <v>735</v>
      </c>
      <c r="H22" s="261" t="s">
        <v>73</v>
      </c>
      <c r="I22" s="261" t="s">
        <v>899</v>
      </c>
      <c r="J22" s="261" t="s">
        <v>180</v>
      </c>
      <c r="K22" s="261" t="s">
        <v>4</v>
      </c>
      <c r="L22" s="261" t="s">
        <v>896</v>
      </c>
      <c r="M22" s="261" t="s">
        <v>308</v>
      </c>
      <c r="N22" s="261" t="s">
        <v>4</v>
      </c>
      <c r="P22" s="261" t="s">
        <v>897</v>
      </c>
      <c r="Q22" s="261" t="s">
        <v>900</v>
      </c>
      <c r="R22" s="261">
        <v>1</v>
      </c>
      <c r="S22" s="256">
        <v>54.9</v>
      </c>
      <c r="T22" s="256">
        <v>1</v>
      </c>
      <c r="U22" s="264">
        <f t="shared" si="0"/>
        <v>54.9</v>
      </c>
      <c r="V22" s="266">
        <v>1.8757440256957114</v>
      </c>
      <c r="W22" s="266">
        <f t="shared" si="1"/>
        <v>113.27618171176401</v>
      </c>
      <c r="X22" s="259">
        <v>0.75</v>
      </c>
      <c r="Y22" s="259">
        <v>0.80208333333333337</v>
      </c>
    </row>
    <row r="23" spans="1:25" ht="62.5">
      <c r="A23" s="256" t="s">
        <v>730</v>
      </c>
      <c r="B23" s="256" t="s">
        <v>118</v>
      </c>
      <c r="C23" s="256" t="s">
        <v>70</v>
      </c>
      <c r="D23" s="256" t="s">
        <v>105</v>
      </c>
      <c r="E23" s="256" t="s">
        <v>9</v>
      </c>
      <c r="F23" s="256" t="s">
        <v>739</v>
      </c>
      <c r="G23" s="217" t="s">
        <v>740</v>
      </c>
      <c r="H23" s="256" t="s">
        <v>81</v>
      </c>
      <c r="I23" s="256" t="s">
        <v>741</v>
      </c>
      <c r="J23" s="256" t="s">
        <v>439</v>
      </c>
      <c r="K23" s="256" t="s">
        <v>4</v>
      </c>
      <c r="L23" s="256" t="s">
        <v>734</v>
      </c>
      <c r="M23" s="256" t="s">
        <v>154</v>
      </c>
      <c r="N23" s="256" t="s">
        <v>4</v>
      </c>
      <c r="O23" s="256" t="s">
        <v>9</v>
      </c>
      <c r="P23" s="256" t="s">
        <v>93</v>
      </c>
      <c r="Q23" s="256" t="s">
        <v>94</v>
      </c>
      <c r="R23" s="256">
        <v>1</v>
      </c>
      <c r="S23" s="256">
        <v>38.5</v>
      </c>
      <c r="T23" s="256">
        <v>3</v>
      </c>
      <c r="U23" s="264">
        <f t="shared" si="0"/>
        <v>115.5</v>
      </c>
      <c r="V23" s="266">
        <v>1.8757440256957114</v>
      </c>
      <c r="W23" s="266">
        <f t="shared" si="1"/>
        <v>238.31327846464015</v>
      </c>
      <c r="X23" s="259">
        <v>0.29166666666666669</v>
      </c>
      <c r="Y23" s="259">
        <v>0.33333333333333331</v>
      </c>
    </row>
    <row r="24" spans="1:25" ht="62.5">
      <c r="A24" s="256" t="s">
        <v>730</v>
      </c>
      <c r="B24" s="256" t="s">
        <v>118</v>
      </c>
      <c r="C24" s="256" t="s">
        <v>70</v>
      </c>
      <c r="D24" s="256" t="s">
        <v>118</v>
      </c>
      <c r="E24" s="256" t="s">
        <v>9</v>
      </c>
      <c r="F24" s="256" t="s">
        <v>742</v>
      </c>
      <c r="G24" s="217" t="s">
        <v>743</v>
      </c>
      <c r="H24" s="256" t="s">
        <v>73</v>
      </c>
      <c r="I24" s="256" t="s">
        <v>732</v>
      </c>
      <c r="J24" s="256" t="s">
        <v>154</v>
      </c>
      <c r="K24" s="256" t="s">
        <v>4</v>
      </c>
      <c r="L24" s="256" t="s">
        <v>741</v>
      </c>
      <c r="M24" s="256" t="s">
        <v>439</v>
      </c>
      <c r="N24" s="256" t="s">
        <v>4</v>
      </c>
      <c r="O24" s="256" t="s">
        <v>9</v>
      </c>
      <c r="P24" s="256" t="s">
        <v>93</v>
      </c>
      <c r="Q24" s="256" t="s">
        <v>94</v>
      </c>
      <c r="R24" s="256">
        <v>1</v>
      </c>
      <c r="S24" s="256">
        <v>38.5</v>
      </c>
      <c r="T24" s="256">
        <v>3</v>
      </c>
      <c r="U24" s="264">
        <f t="shared" si="0"/>
        <v>115.5</v>
      </c>
      <c r="V24" s="266">
        <v>1.8757440256957114</v>
      </c>
      <c r="W24" s="266">
        <f t="shared" si="1"/>
        <v>238.31327846464015</v>
      </c>
      <c r="X24" s="259">
        <v>0.55208333333333337</v>
      </c>
      <c r="Y24" s="259">
        <v>0.59027777777777779</v>
      </c>
    </row>
    <row r="25" spans="1:25" ht="62.5">
      <c r="A25" s="256" t="s">
        <v>730</v>
      </c>
      <c r="B25" s="256" t="s">
        <v>118</v>
      </c>
      <c r="C25" s="256" t="s">
        <v>70</v>
      </c>
      <c r="D25" s="256" t="s">
        <v>105</v>
      </c>
      <c r="E25" s="256" t="s">
        <v>9</v>
      </c>
      <c r="F25" s="256" t="s">
        <v>739</v>
      </c>
      <c r="G25" s="217" t="s">
        <v>740</v>
      </c>
      <c r="H25" s="256" t="s">
        <v>81</v>
      </c>
      <c r="I25" s="256" t="s">
        <v>901</v>
      </c>
      <c r="J25" s="256" t="s">
        <v>902</v>
      </c>
      <c r="K25" s="256" t="s">
        <v>4</v>
      </c>
      <c r="L25" s="261" t="s">
        <v>488</v>
      </c>
      <c r="M25" s="261" t="s">
        <v>180</v>
      </c>
      <c r="N25" s="261" t="s">
        <v>4</v>
      </c>
      <c r="P25" s="261" t="s">
        <v>897</v>
      </c>
      <c r="Q25" s="261" t="s">
        <v>898</v>
      </c>
      <c r="R25" s="256">
        <v>1</v>
      </c>
      <c r="S25" s="256">
        <v>43</v>
      </c>
      <c r="U25" s="264">
        <f t="shared" si="0"/>
        <v>0</v>
      </c>
      <c r="V25" s="266">
        <v>1.8757440256957114</v>
      </c>
      <c r="W25" s="266">
        <f t="shared" si="1"/>
        <v>0</v>
      </c>
      <c r="X25" s="259">
        <v>0.31944444444444448</v>
      </c>
      <c r="Y25" s="259">
        <v>0.3611111111111111</v>
      </c>
    </row>
    <row r="26" spans="1:25" ht="62.5">
      <c r="A26" s="256" t="s">
        <v>730</v>
      </c>
      <c r="B26" s="256" t="s">
        <v>118</v>
      </c>
      <c r="C26" s="256" t="s">
        <v>70</v>
      </c>
      <c r="D26" s="256" t="s">
        <v>105</v>
      </c>
      <c r="E26" s="256" t="s">
        <v>9</v>
      </c>
      <c r="F26" s="256" t="s">
        <v>739</v>
      </c>
      <c r="G26" s="217" t="s">
        <v>740</v>
      </c>
      <c r="H26" s="256" t="s">
        <v>81</v>
      </c>
      <c r="I26" s="256" t="s">
        <v>903</v>
      </c>
      <c r="J26" s="256" t="s">
        <v>904</v>
      </c>
      <c r="K26" s="256" t="s">
        <v>4</v>
      </c>
      <c r="L26" s="261" t="s">
        <v>488</v>
      </c>
      <c r="M26" s="261" t="s">
        <v>180</v>
      </c>
      <c r="N26" s="261" t="s">
        <v>4</v>
      </c>
      <c r="P26" s="261" t="s">
        <v>897</v>
      </c>
      <c r="Q26" s="256" t="s">
        <v>905</v>
      </c>
      <c r="R26" s="256">
        <v>1</v>
      </c>
      <c r="S26" s="256">
        <v>36.9</v>
      </c>
      <c r="T26" s="256">
        <v>1</v>
      </c>
      <c r="U26" s="264">
        <f t="shared" si="0"/>
        <v>36.9</v>
      </c>
      <c r="V26" s="266">
        <v>1.8757440256957114</v>
      </c>
      <c r="W26" s="266">
        <f t="shared" si="1"/>
        <v>76.136450002988923</v>
      </c>
      <c r="X26" s="259">
        <v>0.3298611111111111</v>
      </c>
      <c r="Y26" s="259">
        <v>0.3611111111111111</v>
      </c>
    </row>
    <row r="27" spans="1:25" ht="62.5">
      <c r="A27" s="256" t="s">
        <v>730</v>
      </c>
      <c r="B27" s="256" t="s">
        <v>118</v>
      </c>
      <c r="C27" s="256" t="s">
        <v>70</v>
      </c>
      <c r="D27" s="256" t="s">
        <v>105</v>
      </c>
      <c r="E27" s="256" t="s">
        <v>9</v>
      </c>
      <c r="G27" s="217" t="s">
        <v>743</v>
      </c>
      <c r="H27" s="261" t="s">
        <v>73</v>
      </c>
      <c r="I27" s="261" t="s">
        <v>899</v>
      </c>
      <c r="J27" s="261" t="s">
        <v>180</v>
      </c>
      <c r="K27" s="261" t="s">
        <v>4</v>
      </c>
      <c r="L27" s="256" t="s">
        <v>741</v>
      </c>
      <c r="M27" s="256" t="s">
        <v>439</v>
      </c>
      <c r="N27" s="256" t="s">
        <v>4</v>
      </c>
      <c r="P27" s="261" t="s">
        <v>897</v>
      </c>
      <c r="Q27" s="256" t="s">
        <v>906</v>
      </c>
      <c r="R27" s="256">
        <v>1</v>
      </c>
      <c r="S27" s="256">
        <v>78.2</v>
      </c>
      <c r="T27" s="256">
        <v>1</v>
      </c>
      <c r="U27" s="264">
        <f t="shared" si="0"/>
        <v>78.2</v>
      </c>
      <c r="V27" s="266">
        <v>1.8757440256957114</v>
      </c>
      <c r="W27" s="266">
        <f t="shared" si="1"/>
        <v>161.3515010903451</v>
      </c>
      <c r="X27" s="259">
        <v>0.75</v>
      </c>
      <c r="Y27" s="259">
        <v>0.79861111111111116</v>
      </c>
    </row>
    <row r="28" spans="1:25" ht="37.5">
      <c r="A28" s="256" t="s">
        <v>730</v>
      </c>
      <c r="B28" s="256" t="s">
        <v>738</v>
      </c>
      <c r="C28" s="256" t="s">
        <v>70</v>
      </c>
      <c r="D28" s="256" t="s">
        <v>9</v>
      </c>
      <c r="E28" s="256" t="s">
        <v>9</v>
      </c>
      <c r="F28" s="256" t="s">
        <v>744</v>
      </c>
      <c r="G28" s="217" t="s">
        <v>744</v>
      </c>
      <c r="H28" s="256" t="s">
        <v>81</v>
      </c>
      <c r="I28" s="256" t="s">
        <v>745</v>
      </c>
      <c r="J28" s="256" t="s">
        <v>746</v>
      </c>
      <c r="K28" s="256" t="s">
        <v>4</v>
      </c>
      <c r="L28" s="256" t="s">
        <v>452</v>
      </c>
      <c r="M28" s="256" t="s">
        <v>439</v>
      </c>
      <c r="N28" s="256" t="s">
        <v>4</v>
      </c>
      <c r="O28" s="256" t="s">
        <v>509</v>
      </c>
      <c r="P28" s="256" t="s">
        <v>77</v>
      </c>
      <c r="Q28" s="256" t="s">
        <v>78</v>
      </c>
      <c r="R28" s="256">
        <v>1</v>
      </c>
      <c r="S28" s="256">
        <v>21.8</v>
      </c>
      <c r="T28" s="256">
        <v>1</v>
      </c>
      <c r="U28" s="264">
        <f t="shared" si="0"/>
        <v>21.8</v>
      </c>
      <c r="V28" s="266">
        <v>1.8757440256957114</v>
      </c>
      <c r="W28" s="266">
        <f t="shared" si="1"/>
        <v>44.980341736183163</v>
      </c>
      <c r="X28" s="259">
        <v>0.28125</v>
      </c>
      <c r="Y28" s="259">
        <v>0.31944444444444448</v>
      </c>
    </row>
    <row r="29" spans="1:25" ht="37.5">
      <c r="A29" s="256" t="s">
        <v>730</v>
      </c>
      <c r="B29" s="256" t="s">
        <v>738</v>
      </c>
      <c r="C29" s="256" t="s">
        <v>70</v>
      </c>
      <c r="D29" s="256" t="s">
        <v>9</v>
      </c>
      <c r="E29" s="256" t="s">
        <v>9</v>
      </c>
      <c r="F29" s="256" t="s">
        <v>747</v>
      </c>
      <c r="G29" s="217" t="s">
        <v>747</v>
      </c>
      <c r="H29" s="256" t="s">
        <v>73</v>
      </c>
      <c r="I29" s="256" t="s">
        <v>452</v>
      </c>
      <c r="J29" s="256" t="s">
        <v>439</v>
      </c>
      <c r="K29" s="256" t="s">
        <v>4</v>
      </c>
      <c r="L29" s="256" t="s">
        <v>745</v>
      </c>
      <c r="M29" s="256" t="s">
        <v>746</v>
      </c>
      <c r="N29" s="256" t="s">
        <v>4</v>
      </c>
      <c r="O29" s="256" t="s">
        <v>509</v>
      </c>
      <c r="P29" s="256" t="s">
        <v>77</v>
      </c>
      <c r="Q29" s="256" t="s">
        <v>78</v>
      </c>
      <c r="R29" s="256">
        <v>1</v>
      </c>
      <c r="S29" s="256">
        <v>21.8</v>
      </c>
      <c r="T29" s="256">
        <v>1</v>
      </c>
      <c r="U29" s="264">
        <f t="shared" si="0"/>
        <v>21.8</v>
      </c>
      <c r="V29" s="266">
        <v>1.8757440256957114</v>
      </c>
      <c r="W29" s="266">
        <f t="shared" si="1"/>
        <v>44.980341736183163</v>
      </c>
      <c r="X29" s="259">
        <v>0.54166666666666663</v>
      </c>
      <c r="Y29" s="259">
        <v>0.57638888888888895</v>
      </c>
    </row>
    <row r="30" spans="1:25" ht="25">
      <c r="A30" s="256" t="s">
        <v>730</v>
      </c>
      <c r="B30" s="256" t="s">
        <v>748</v>
      </c>
      <c r="C30" s="256" t="s">
        <v>70</v>
      </c>
      <c r="D30" s="256" t="s">
        <v>9</v>
      </c>
      <c r="E30" s="256" t="s">
        <v>9</v>
      </c>
      <c r="F30" s="256" t="s">
        <v>749</v>
      </c>
      <c r="G30" s="217" t="s">
        <v>749</v>
      </c>
      <c r="H30" s="256" t="s">
        <v>81</v>
      </c>
      <c r="I30" s="256" t="s">
        <v>750</v>
      </c>
      <c r="J30" s="256" t="s">
        <v>751</v>
      </c>
      <c r="K30" s="256" t="s">
        <v>4</v>
      </c>
      <c r="L30" s="256" t="s">
        <v>452</v>
      </c>
      <c r="M30" s="256" t="s">
        <v>439</v>
      </c>
      <c r="N30" s="256" t="s">
        <v>4</v>
      </c>
      <c r="O30" s="256" t="s">
        <v>9</v>
      </c>
      <c r="P30" s="256" t="s">
        <v>93</v>
      </c>
      <c r="Q30" s="256" t="s">
        <v>94</v>
      </c>
      <c r="R30" s="256">
        <v>1</v>
      </c>
      <c r="S30" s="256">
        <v>31.6</v>
      </c>
      <c r="T30" s="256">
        <v>1</v>
      </c>
      <c r="U30" s="264">
        <f t="shared" si="0"/>
        <v>31.6</v>
      </c>
      <c r="V30" s="266">
        <v>1.8757440256957114</v>
      </c>
      <c r="W30" s="266">
        <f t="shared" si="1"/>
        <v>65.20086233318294</v>
      </c>
      <c r="X30" s="259">
        <v>0.3125</v>
      </c>
      <c r="Y30" s="259">
        <v>0.34722222222222227</v>
      </c>
    </row>
    <row r="31" spans="1:25" ht="25">
      <c r="A31" s="256" t="s">
        <v>730</v>
      </c>
      <c r="B31" s="256" t="s">
        <v>748</v>
      </c>
      <c r="C31" s="256" t="s">
        <v>70</v>
      </c>
      <c r="D31" s="256" t="s">
        <v>9</v>
      </c>
      <c r="E31" s="256" t="s">
        <v>9</v>
      </c>
      <c r="F31" s="256" t="s">
        <v>752</v>
      </c>
      <c r="G31" s="217" t="s">
        <v>752</v>
      </c>
      <c r="H31" s="256" t="s">
        <v>73</v>
      </c>
      <c r="I31" s="256" t="s">
        <v>452</v>
      </c>
      <c r="J31" s="256" t="s">
        <v>439</v>
      </c>
      <c r="K31" s="256" t="s">
        <v>4</v>
      </c>
      <c r="L31" s="256" t="s">
        <v>750</v>
      </c>
      <c r="M31" s="256" t="s">
        <v>751</v>
      </c>
      <c r="N31" s="256" t="s">
        <v>4</v>
      </c>
      <c r="O31" s="256" t="s">
        <v>9</v>
      </c>
      <c r="P31" s="256" t="s">
        <v>93</v>
      </c>
      <c r="Q31" s="256" t="s">
        <v>94</v>
      </c>
      <c r="R31" s="256">
        <v>1</v>
      </c>
      <c r="S31" s="256">
        <v>31.6</v>
      </c>
      <c r="T31" s="256">
        <v>1</v>
      </c>
      <c r="U31" s="264">
        <f t="shared" si="0"/>
        <v>31.6</v>
      </c>
      <c r="V31" s="266">
        <v>1.8757440256957114</v>
      </c>
      <c r="W31" s="266">
        <f t="shared" si="1"/>
        <v>65.20086233318294</v>
      </c>
      <c r="X31" s="259">
        <v>0.54166666666666663</v>
      </c>
      <c r="Y31" s="259">
        <v>0.57986111111111105</v>
      </c>
    </row>
    <row r="32" spans="1:25" ht="87.5">
      <c r="A32" s="256" t="s">
        <v>730</v>
      </c>
      <c r="B32" s="256" t="s">
        <v>753</v>
      </c>
      <c r="C32" s="256" t="s">
        <v>70</v>
      </c>
      <c r="D32" s="256" t="s">
        <v>9</v>
      </c>
      <c r="E32" s="256" t="s">
        <v>9</v>
      </c>
      <c r="F32" s="256" t="s">
        <v>754</v>
      </c>
      <c r="G32" s="217" t="s">
        <v>755</v>
      </c>
      <c r="H32" s="256" t="s">
        <v>81</v>
      </c>
      <c r="I32" s="256" t="s">
        <v>756</v>
      </c>
      <c r="J32" s="256" t="s">
        <v>710</v>
      </c>
      <c r="K32" s="256" t="s">
        <v>4</v>
      </c>
      <c r="L32" s="256" t="s">
        <v>734</v>
      </c>
      <c r="M32" s="256" t="s">
        <v>154</v>
      </c>
      <c r="N32" s="256" t="s">
        <v>4</v>
      </c>
      <c r="O32" s="256" t="s">
        <v>71</v>
      </c>
      <c r="P32" s="256" t="s">
        <v>77</v>
      </c>
      <c r="Q32" s="256" t="s">
        <v>78</v>
      </c>
      <c r="R32" s="256">
        <v>1</v>
      </c>
      <c r="S32" s="256">
        <v>53.1</v>
      </c>
      <c r="T32" s="256">
        <v>1</v>
      </c>
      <c r="U32" s="264">
        <f t="shared" si="0"/>
        <v>53.1</v>
      </c>
      <c r="V32" s="266">
        <v>1.8757440256957114</v>
      </c>
      <c r="W32" s="266">
        <f t="shared" si="1"/>
        <v>109.56220854088652</v>
      </c>
      <c r="X32" s="259">
        <v>0.3125</v>
      </c>
      <c r="Y32" s="259">
        <v>0.36041666666666666</v>
      </c>
    </row>
    <row r="33" spans="1:26" ht="87.5">
      <c r="A33" s="256" t="s">
        <v>730</v>
      </c>
      <c r="B33" s="256" t="s">
        <v>753</v>
      </c>
      <c r="C33" s="256" t="s">
        <v>70</v>
      </c>
      <c r="D33" s="256" t="s">
        <v>9</v>
      </c>
      <c r="E33" s="256" t="s">
        <v>9</v>
      </c>
      <c r="F33" s="256" t="s">
        <v>757</v>
      </c>
      <c r="G33" s="217" t="s">
        <v>758</v>
      </c>
      <c r="H33" s="256" t="s">
        <v>73</v>
      </c>
      <c r="I33" s="256" t="s">
        <v>732</v>
      </c>
      <c r="J33" s="256" t="s">
        <v>154</v>
      </c>
      <c r="K33" s="256" t="s">
        <v>4</v>
      </c>
      <c r="L33" s="256" t="s">
        <v>756</v>
      </c>
      <c r="M33" s="256" t="s">
        <v>710</v>
      </c>
      <c r="N33" s="256" t="s">
        <v>4</v>
      </c>
      <c r="O33" s="256" t="s">
        <v>71</v>
      </c>
      <c r="P33" s="256" t="s">
        <v>77</v>
      </c>
      <c r="Q33" s="256" t="s">
        <v>78</v>
      </c>
      <c r="R33" s="256">
        <v>1</v>
      </c>
      <c r="S33" s="256">
        <v>53.1</v>
      </c>
      <c r="T33" s="256">
        <v>1</v>
      </c>
      <c r="U33" s="264">
        <f t="shared" si="0"/>
        <v>53.1</v>
      </c>
      <c r="V33" s="266">
        <v>1.8757440256957114</v>
      </c>
      <c r="W33" s="266">
        <f t="shared" si="1"/>
        <v>109.56220854088652</v>
      </c>
      <c r="X33" s="259">
        <v>0.54166666666666663</v>
      </c>
      <c r="Y33" s="259">
        <v>0.57638888888888895</v>
      </c>
    </row>
    <row r="34" spans="1:26" ht="62.5">
      <c r="A34" s="256" t="s">
        <v>759</v>
      </c>
      <c r="B34" s="256" t="s">
        <v>760</v>
      </c>
      <c r="C34" s="256" t="s">
        <v>70</v>
      </c>
      <c r="D34" s="256" t="s">
        <v>9</v>
      </c>
      <c r="E34" s="256" t="s">
        <v>9</v>
      </c>
      <c r="F34" s="256" t="s">
        <v>761</v>
      </c>
      <c r="G34" s="217" t="s">
        <v>762</v>
      </c>
      <c r="H34" s="256" t="s">
        <v>81</v>
      </c>
      <c r="I34" s="256" t="s">
        <v>763</v>
      </c>
      <c r="J34" s="256" t="s">
        <v>764</v>
      </c>
      <c r="K34" s="256" t="s">
        <v>4</v>
      </c>
      <c r="L34" s="256" t="s">
        <v>765</v>
      </c>
      <c r="M34" s="256" t="s">
        <v>766</v>
      </c>
      <c r="N34" s="256" t="s">
        <v>4</v>
      </c>
      <c r="O34" s="256" t="s">
        <v>9</v>
      </c>
      <c r="P34" s="256" t="s">
        <v>77</v>
      </c>
      <c r="Q34" s="256" t="s">
        <v>78</v>
      </c>
      <c r="R34" s="256">
        <v>1</v>
      </c>
      <c r="S34" s="256">
        <v>43.4</v>
      </c>
      <c r="T34" s="256">
        <v>1</v>
      </c>
      <c r="U34" s="264">
        <f t="shared" si="0"/>
        <v>43.4</v>
      </c>
      <c r="V34" s="266">
        <v>1.8757440256957114</v>
      </c>
      <c r="W34" s="266">
        <f t="shared" si="1"/>
        <v>89.548019786713255</v>
      </c>
      <c r="X34" s="259">
        <v>0.26041666666666669</v>
      </c>
      <c r="Y34" s="259">
        <v>0.33680555555555558</v>
      </c>
      <c r="Z34" s="259"/>
    </row>
    <row r="35" spans="1:26" ht="37.5">
      <c r="A35" s="256" t="s">
        <v>730</v>
      </c>
      <c r="B35" s="260">
        <v>15</v>
      </c>
      <c r="C35" s="256" t="s">
        <v>70</v>
      </c>
      <c r="D35" s="260">
        <v>1</v>
      </c>
      <c r="E35" s="260">
        <v>1</v>
      </c>
      <c r="G35" s="217" t="s">
        <v>767</v>
      </c>
      <c r="H35" s="256" t="s">
        <v>73</v>
      </c>
      <c r="I35" s="256" t="s">
        <v>765</v>
      </c>
      <c r="J35" s="256" t="s">
        <v>766</v>
      </c>
      <c r="K35" s="256" t="s">
        <v>4</v>
      </c>
      <c r="L35" s="256" t="s">
        <v>763</v>
      </c>
      <c r="M35" s="256" t="s">
        <v>764</v>
      </c>
      <c r="N35" s="256" t="s">
        <v>4</v>
      </c>
      <c r="P35" s="256" t="s">
        <v>77</v>
      </c>
      <c r="Q35" s="256" t="s">
        <v>78</v>
      </c>
      <c r="R35" s="256">
        <v>1</v>
      </c>
      <c r="S35" s="256">
        <v>43.4</v>
      </c>
      <c r="T35" s="256">
        <v>1</v>
      </c>
      <c r="U35" s="264">
        <f t="shared" si="0"/>
        <v>43.4</v>
      </c>
      <c r="V35" s="266">
        <v>1.8757440256957114</v>
      </c>
      <c r="W35" s="266">
        <f t="shared" si="1"/>
        <v>89.548019786713255</v>
      </c>
      <c r="X35" s="259">
        <v>0.54166666666666663</v>
      </c>
      <c r="Y35" s="259">
        <v>0.61805555555555558</v>
      </c>
    </row>
    <row r="36" spans="1:26" ht="37.5">
      <c r="A36" s="256" t="s">
        <v>768</v>
      </c>
      <c r="B36" s="256" t="s">
        <v>769</v>
      </c>
      <c r="C36" s="256" t="s">
        <v>70</v>
      </c>
      <c r="D36" s="256" t="s">
        <v>9</v>
      </c>
      <c r="E36" s="256" t="s">
        <v>71</v>
      </c>
      <c r="F36" s="256" t="s">
        <v>770</v>
      </c>
      <c r="G36" s="217" t="s">
        <v>771</v>
      </c>
      <c r="H36" s="256" t="s">
        <v>81</v>
      </c>
      <c r="I36" s="256" t="s">
        <v>772</v>
      </c>
      <c r="J36" s="256" t="s">
        <v>773</v>
      </c>
      <c r="K36" s="256" t="s">
        <v>4</v>
      </c>
      <c r="L36" s="256" t="s">
        <v>488</v>
      </c>
      <c r="M36" s="256" t="s">
        <v>180</v>
      </c>
      <c r="N36" s="256" t="s">
        <v>4</v>
      </c>
      <c r="O36" s="256" t="s">
        <v>105</v>
      </c>
      <c r="P36" s="256" t="s">
        <v>77</v>
      </c>
      <c r="Q36" s="256" t="s">
        <v>78</v>
      </c>
      <c r="R36" s="256">
        <v>1</v>
      </c>
      <c r="S36" s="256">
        <v>18.2</v>
      </c>
      <c r="T36" s="256">
        <v>1</v>
      </c>
      <c r="U36" s="264">
        <f t="shared" si="0"/>
        <v>18.2</v>
      </c>
      <c r="V36" s="266">
        <v>1.8757440256957114</v>
      </c>
      <c r="W36" s="266">
        <f t="shared" si="1"/>
        <v>37.552395394428146</v>
      </c>
      <c r="X36" s="259">
        <v>0.29166666666666669</v>
      </c>
      <c r="Y36" s="259">
        <v>0.31944444444444448</v>
      </c>
    </row>
    <row r="37" spans="1:26" ht="25">
      <c r="A37" s="256" t="s">
        <v>774</v>
      </c>
      <c r="B37" s="256" t="s">
        <v>769</v>
      </c>
      <c r="C37" s="256" t="s">
        <v>70</v>
      </c>
      <c r="D37" s="256" t="s">
        <v>9</v>
      </c>
      <c r="E37" s="256" t="s">
        <v>71</v>
      </c>
      <c r="F37" s="256" t="s">
        <v>775</v>
      </c>
      <c r="G37" s="217" t="s">
        <v>776</v>
      </c>
      <c r="H37" s="256" t="s">
        <v>73</v>
      </c>
      <c r="I37" s="256" t="s">
        <v>488</v>
      </c>
      <c r="J37" s="256" t="s">
        <v>180</v>
      </c>
      <c r="K37" s="256" t="s">
        <v>4</v>
      </c>
      <c r="L37" s="256" t="s">
        <v>772</v>
      </c>
      <c r="M37" s="256" t="s">
        <v>773</v>
      </c>
      <c r="N37" s="256" t="s">
        <v>4</v>
      </c>
      <c r="O37" s="256" t="s">
        <v>71</v>
      </c>
      <c r="P37" s="256" t="s">
        <v>77</v>
      </c>
      <c r="Q37" s="256" t="s">
        <v>78</v>
      </c>
      <c r="R37" s="256">
        <v>1</v>
      </c>
      <c r="S37" s="256">
        <v>18.2</v>
      </c>
      <c r="T37" s="256">
        <v>1</v>
      </c>
      <c r="U37" s="264">
        <f t="shared" si="0"/>
        <v>18.2</v>
      </c>
      <c r="V37" s="266">
        <v>1.8757440256957114</v>
      </c>
      <c r="W37" s="266">
        <f t="shared" si="1"/>
        <v>37.552395394428146</v>
      </c>
      <c r="X37" s="259">
        <v>0.55902777777777779</v>
      </c>
      <c r="Y37" s="259">
        <v>0.59027777777777779</v>
      </c>
    </row>
    <row r="38" spans="1:26" ht="62.5">
      <c r="A38" s="256" t="s">
        <v>777</v>
      </c>
      <c r="B38" s="256" t="s">
        <v>778</v>
      </c>
      <c r="C38" s="256" t="s">
        <v>70</v>
      </c>
      <c r="D38" s="256" t="s">
        <v>9</v>
      </c>
      <c r="E38" s="256" t="s">
        <v>9</v>
      </c>
      <c r="F38" s="256" t="s">
        <v>779</v>
      </c>
      <c r="G38" s="217" t="s">
        <v>780</v>
      </c>
      <c r="H38" s="256" t="s">
        <v>81</v>
      </c>
      <c r="I38" s="256" t="s">
        <v>781</v>
      </c>
      <c r="J38" s="256" t="s">
        <v>782</v>
      </c>
      <c r="K38" s="256" t="s">
        <v>4</v>
      </c>
      <c r="L38" s="256" t="s">
        <v>734</v>
      </c>
      <c r="M38" s="256" t="s">
        <v>154</v>
      </c>
      <c r="N38" s="256" t="s">
        <v>4</v>
      </c>
      <c r="O38" s="256" t="s">
        <v>9</v>
      </c>
      <c r="P38" s="256" t="s">
        <v>93</v>
      </c>
      <c r="Q38" s="256" t="s">
        <v>94</v>
      </c>
      <c r="R38" s="256">
        <v>1</v>
      </c>
      <c r="S38" s="256">
        <v>76.900000000000006</v>
      </c>
      <c r="T38" s="256">
        <v>2</v>
      </c>
      <c r="U38" s="264">
        <f t="shared" si="0"/>
        <v>153.80000000000001</v>
      </c>
      <c r="V38" s="266">
        <v>1.8757440256957114</v>
      </c>
      <c r="W38" s="266">
        <f t="shared" si="1"/>
        <v>317.33837426720055</v>
      </c>
      <c r="X38" s="259">
        <v>0.27430555555555552</v>
      </c>
      <c r="Y38" s="259">
        <v>0.34027777777777773</v>
      </c>
    </row>
    <row r="39" spans="1:26" ht="62.5">
      <c r="A39" s="256" t="s">
        <v>783</v>
      </c>
      <c r="B39" s="256" t="s">
        <v>778</v>
      </c>
      <c r="C39" s="256" t="s">
        <v>70</v>
      </c>
      <c r="D39" s="256" t="s">
        <v>9</v>
      </c>
      <c r="E39" s="256" t="s">
        <v>9</v>
      </c>
      <c r="F39" s="256" t="s">
        <v>784</v>
      </c>
      <c r="G39" s="217" t="s">
        <v>785</v>
      </c>
      <c r="H39" s="256" t="s">
        <v>73</v>
      </c>
      <c r="I39" s="256" t="s">
        <v>734</v>
      </c>
      <c r="J39" s="256" t="s">
        <v>154</v>
      </c>
      <c r="K39" s="256" t="s">
        <v>4</v>
      </c>
      <c r="L39" s="256" t="s">
        <v>781</v>
      </c>
      <c r="M39" s="256" t="s">
        <v>782</v>
      </c>
      <c r="N39" s="256" t="s">
        <v>4</v>
      </c>
      <c r="O39" s="256" t="s">
        <v>9</v>
      </c>
      <c r="P39" s="256" t="s">
        <v>93</v>
      </c>
      <c r="Q39" s="256" t="s">
        <v>94</v>
      </c>
      <c r="R39" s="256">
        <v>1</v>
      </c>
      <c r="S39" s="256">
        <v>76.900000000000006</v>
      </c>
      <c r="T39" s="256">
        <v>2</v>
      </c>
      <c r="U39" s="264">
        <f t="shared" si="0"/>
        <v>153.80000000000001</v>
      </c>
      <c r="V39" s="266">
        <v>1.8757440256957114</v>
      </c>
      <c r="W39" s="266">
        <f t="shared" si="1"/>
        <v>317.33837426720055</v>
      </c>
      <c r="X39" s="259">
        <v>0.54513888888888895</v>
      </c>
      <c r="Y39" s="259">
        <v>0.61458333333333337</v>
      </c>
    </row>
    <row r="40" spans="1:26" ht="50">
      <c r="A40" s="256" t="s">
        <v>786</v>
      </c>
      <c r="B40" s="256" t="s">
        <v>778</v>
      </c>
      <c r="C40" s="256" t="s">
        <v>70</v>
      </c>
      <c r="D40" s="256" t="s">
        <v>71</v>
      </c>
      <c r="E40" s="256" t="s">
        <v>9</v>
      </c>
      <c r="F40" s="256" t="s">
        <v>787</v>
      </c>
      <c r="G40" s="217" t="s">
        <v>787</v>
      </c>
      <c r="H40" s="256" t="s">
        <v>81</v>
      </c>
      <c r="I40" s="256" t="s">
        <v>781</v>
      </c>
      <c r="J40" s="256" t="s">
        <v>782</v>
      </c>
      <c r="K40" s="256" t="s">
        <v>4</v>
      </c>
      <c r="L40" s="256" t="s">
        <v>725</v>
      </c>
      <c r="M40" s="256" t="s">
        <v>726</v>
      </c>
      <c r="N40" s="256" t="s">
        <v>4</v>
      </c>
      <c r="O40" s="256" t="s">
        <v>71</v>
      </c>
      <c r="P40" s="256" t="s">
        <v>77</v>
      </c>
      <c r="Q40" s="256" t="s">
        <v>78</v>
      </c>
      <c r="R40" s="256">
        <v>1</v>
      </c>
      <c r="S40" s="256">
        <v>40.5</v>
      </c>
      <c r="T40" s="256">
        <v>2</v>
      </c>
      <c r="U40" s="264">
        <f t="shared" si="0"/>
        <v>81</v>
      </c>
      <c r="V40" s="266">
        <v>1.8757440256957114</v>
      </c>
      <c r="W40" s="266">
        <f t="shared" si="1"/>
        <v>167.12879268948791</v>
      </c>
      <c r="X40" s="259">
        <v>0.28472222222222221</v>
      </c>
      <c r="Y40" s="259">
        <v>0.33680555555555558</v>
      </c>
    </row>
    <row r="41" spans="1:26" ht="37.5">
      <c r="A41" s="256" t="s">
        <v>788</v>
      </c>
      <c r="B41" s="256" t="s">
        <v>778</v>
      </c>
      <c r="C41" s="256" t="s">
        <v>70</v>
      </c>
      <c r="D41" s="256" t="s">
        <v>71</v>
      </c>
      <c r="E41" s="256" t="s">
        <v>9</v>
      </c>
      <c r="F41" s="256" t="s">
        <v>789</v>
      </c>
      <c r="G41" s="217" t="s">
        <v>789</v>
      </c>
      <c r="H41" s="256" t="s">
        <v>73</v>
      </c>
      <c r="I41" s="256" t="s">
        <v>725</v>
      </c>
      <c r="J41" s="256" t="s">
        <v>726</v>
      </c>
      <c r="K41" s="256" t="s">
        <v>4</v>
      </c>
      <c r="L41" s="256" t="s">
        <v>781</v>
      </c>
      <c r="M41" s="256" t="s">
        <v>782</v>
      </c>
      <c r="N41" s="256" t="s">
        <v>4</v>
      </c>
      <c r="O41" s="256" t="s">
        <v>71</v>
      </c>
      <c r="P41" s="256" t="s">
        <v>77</v>
      </c>
      <c r="Q41" s="256" t="s">
        <v>78</v>
      </c>
      <c r="R41" s="256">
        <v>1</v>
      </c>
      <c r="S41" s="256">
        <v>40.5</v>
      </c>
      <c r="T41" s="256">
        <v>2</v>
      </c>
      <c r="U41" s="264">
        <f t="shared" si="0"/>
        <v>81</v>
      </c>
      <c r="V41" s="266">
        <v>1.8757440256957114</v>
      </c>
      <c r="W41" s="266">
        <f t="shared" si="1"/>
        <v>167.12879268948791</v>
      </c>
      <c r="X41" s="259">
        <v>0.54166666666666663</v>
      </c>
      <c r="Y41" s="259">
        <v>0.56944444444444442</v>
      </c>
    </row>
    <row r="42" spans="1:26" ht="37.5">
      <c r="A42" s="256" t="s">
        <v>790</v>
      </c>
      <c r="B42" s="256" t="s">
        <v>791</v>
      </c>
      <c r="C42" s="256" t="s">
        <v>70</v>
      </c>
      <c r="D42" s="256" t="s">
        <v>9</v>
      </c>
      <c r="E42" s="256" t="s">
        <v>9</v>
      </c>
      <c r="F42" s="256" t="s">
        <v>792</v>
      </c>
      <c r="G42" s="217" t="s">
        <v>792</v>
      </c>
      <c r="H42" s="256" t="s">
        <v>81</v>
      </c>
      <c r="I42" s="256" t="s">
        <v>781</v>
      </c>
      <c r="J42" s="256" t="s">
        <v>782</v>
      </c>
      <c r="K42" s="256" t="s">
        <v>4</v>
      </c>
      <c r="L42" s="256" t="s">
        <v>793</v>
      </c>
      <c r="M42" s="256" t="s">
        <v>737</v>
      </c>
      <c r="N42" s="256" t="s">
        <v>4</v>
      </c>
      <c r="O42" s="256" t="s">
        <v>9</v>
      </c>
      <c r="P42" s="256" t="s">
        <v>93</v>
      </c>
      <c r="Q42" s="256" t="s">
        <v>94</v>
      </c>
      <c r="R42" s="256">
        <v>1</v>
      </c>
      <c r="S42" s="256">
        <v>55.2</v>
      </c>
      <c r="T42" s="256">
        <v>2</v>
      </c>
      <c r="U42" s="264">
        <f t="shared" si="0"/>
        <v>110.4</v>
      </c>
      <c r="V42" s="266">
        <v>1.8757440256957114</v>
      </c>
      <c r="W42" s="266">
        <f t="shared" si="1"/>
        <v>227.79035448048722</v>
      </c>
      <c r="X42" s="259">
        <v>0.28472222222222221</v>
      </c>
      <c r="Y42" s="259">
        <v>0.33333333333333331</v>
      </c>
    </row>
    <row r="43" spans="1:26" ht="37.5">
      <c r="A43" s="256" t="s">
        <v>794</v>
      </c>
      <c r="B43" s="256" t="s">
        <v>791</v>
      </c>
      <c r="C43" s="256" t="s">
        <v>70</v>
      </c>
      <c r="D43" s="256" t="s">
        <v>71</v>
      </c>
      <c r="E43" s="256" t="s">
        <v>9</v>
      </c>
      <c r="F43" s="256" t="s">
        <v>795</v>
      </c>
      <c r="G43" s="217" t="s">
        <v>796</v>
      </c>
      <c r="H43" s="256" t="s">
        <v>73</v>
      </c>
      <c r="I43" s="256" t="s">
        <v>793</v>
      </c>
      <c r="J43" s="256" t="s">
        <v>737</v>
      </c>
      <c r="K43" s="256" t="s">
        <v>4</v>
      </c>
      <c r="L43" s="256" t="s">
        <v>781</v>
      </c>
      <c r="M43" s="256" t="s">
        <v>782</v>
      </c>
      <c r="N43" s="256" t="s">
        <v>4</v>
      </c>
      <c r="O43" s="256" t="s">
        <v>9</v>
      </c>
      <c r="P43" s="256" t="s">
        <v>93</v>
      </c>
      <c r="Q43" s="256" t="s">
        <v>94</v>
      </c>
      <c r="R43" s="256">
        <v>1</v>
      </c>
      <c r="S43" s="256">
        <v>55.2</v>
      </c>
      <c r="T43" s="256">
        <v>2</v>
      </c>
      <c r="U43" s="264">
        <f t="shared" si="0"/>
        <v>110.4</v>
      </c>
      <c r="V43" s="266">
        <v>1.8757440256957114</v>
      </c>
      <c r="W43" s="266">
        <f t="shared" si="1"/>
        <v>227.79035448048722</v>
      </c>
      <c r="X43" s="259">
        <v>0.54166666666666663</v>
      </c>
      <c r="Y43" s="259">
        <v>0.59027777777777779</v>
      </c>
    </row>
    <row r="44" spans="1:26" ht="50">
      <c r="A44" s="256" t="s">
        <v>797</v>
      </c>
      <c r="B44" s="256" t="s">
        <v>798</v>
      </c>
      <c r="C44" s="256" t="s">
        <v>70</v>
      </c>
      <c r="D44" s="256" t="s">
        <v>71</v>
      </c>
      <c r="E44" s="256" t="s">
        <v>9</v>
      </c>
      <c r="F44" s="256" t="s">
        <v>799</v>
      </c>
      <c r="G44" s="217" t="s">
        <v>800</v>
      </c>
      <c r="H44" s="256" t="s">
        <v>73</v>
      </c>
      <c r="I44" s="256" t="s">
        <v>801</v>
      </c>
      <c r="J44" s="256" t="s">
        <v>737</v>
      </c>
      <c r="K44" s="256" t="s">
        <v>4</v>
      </c>
      <c r="L44" s="256" t="s">
        <v>704</v>
      </c>
      <c r="M44" s="256" t="s">
        <v>147</v>
      </c>
      <c r="N44" s="256" t="s">
        <v>4</v>
      </c>
      <c r="O44" s="256" t="s">
        <v>9</v>
      </c>
      <c r="P44" s="256" t="s">
        <v>93</v>
      </c>
      <c r="Q44" s="256" t="s">
        <v>94</v>
      </c>
      <c r="R44" s="256">
        <v>1</v>
      </c>
      <c r="S44" s="256">
        <v>38.299999999999997</v>
      </c>
      <c r="T44" s="256">
        <v>3</v>
      </c>
      <c r="U44" s="264">
        <f t="shared" si="0"/>
        <v>114.89999999999999</v>
      </c>
      <c r="V44" s="266">
        <v>1.8757440256957114</v>
      </c>
      <c r="W44" s="266">
        <f t="shared" si="1"/>
        <v>237.07528740768097</v>
      </c>
      <c r="X44" s="259">
        <v>0.54166666666666663</v>
      </c>
      <c r="Y44" s="259">
        <v>0.58680555555555558</v>
      </c>
    </row>
    <row r="45" spans="1:26" ht="50">
      <c r="A45" s="256" t="s">
        <v>802</v>
      </c>
      <c r="B45" s="256" t="s">
        <v>798</v>
      </c>
      <c r="C45" s="256" t="s">
        <v>70</v>
      </c>
      <c r="D45" s="256" t="s">
        <v>509</v>
      </c>
      <c r="E45" s="256" t="s">
        <v>71</v>
      </c>
      <c r="F45" s="256" t="s">
        <v>803</v>
      </c>
      <c r="G45" s="217" t="s">
        <v>799</v>
      </c>
      <c r="H45" s="256" t="s">
        <v>81</v>
      </c>
      <c r="I45" s="256" t="s">
        <v>704</v>
      </c>
      <c r="J45" s="256" t="s">
        <v>147</v>
      </c>
      <c r="K45" s="256" t="s">
        <v>4</v>
      </c>
      <c r="L45" s="256" t="s">
        <v>801</v>
      </c>
      <c r="M45" s="256" t="s">
        <v>737</v>
      </c>
      <c r="N45" s="256" t="s">
        <v>4</v>
      </c>
      <c r="O45" s="256" t="s">
        <v>9</v>
      </c>
      <c r="P45" s="256" t="s">
        <v>93</v>
      </c>
      <c r="Q45" s="256" t="s">
        <v>94</v>
      </c>
      <c r="R45" s="256">
        <v>1</v>
      </c>
      <c r="S45" s="256">
        <v>38.299999999999997</v>
      </c>
      <c r="T45" s="256">
        <v>3</v>
      </c>
      <c r="U45" s="264">
        <f t="shared" si="0"/>
        <v>114.89999999999999</v>
      </c>
      <c r="V45" s="266">
        <v>1.8757440256957114</v>
      </c>
      <c r="W45" s="266">
        <f t="shared" si="1"/>
        <v>237.07528740768097</v>
      </c>
      <c r="X45" s="259">
        <v>0.2951388888888889</v>
      </c>
      <c r="Y45" s="259">
        <v>0.34027777777777773</v>
      </c>
    </row>
    <row r="46" spans="1:26">
      <c r="A46" s="256" t="s">
        <v>804</v>
      </c>
      <c r="B46" s="256" t="s">
        <v>805</v>
      </c>
      <c r="C46" s="256" t="s">
        <v>70</v>
      </c>
      <c r="D46" s="256" t="s">
        <v>9</v>
      </c>
      <c r="E46" s="256" t="s">
        <v>71</v>
      </c>
      <c r="F46" s="256" t="s">
        <v>806</v>
      </c>
      <c r="G46" s="217" t="s">
        <v>807</v>
      </c>
      <c r="H46" s="256" t="s">
        <v>81</v>
      </c>
      <c r="I46" s="256" t="s">
        <v>801</v>
      </c>
      <c r="J46" s="256" t="s">
        <v>737</v>
      </c>
      <c r="K46" s="256" t="s">
        <v>4</v>
      </c>
      <c r="L46" s="256" t="s">
        <v>808</v>
      </c>
      <c r="M46" s="256" t="s">
        <v>809</v>
      </c>
      <c r="N46" s="256" t="s">
        <v>810</v>
      </c>
      <c r="O46" s="256" t="s">
        <v>9</v>
      </c>
      <c r="P46" s="256" t="s">
        <v>93</v>
      </c>
      <c r="Q46" s="256" t="s">
        <v>94</v>
      </c>
      <c r="R46" s="256">
        <v>1</v>
      </c>
      <c r="S46" s="256">
        <v>24</v>
      </c>
      <c r="T46" s="256">
        <v>2</v>
      </c>
      <c r="U46" s="264">
        <f t="shared" si="0"/>
        <v>48</v>
      </c>
      <c r="V46" s="266">
        <v>1.8757440256957114</v>
      </c>
      <c r="W46" s="266">
        <f t="shared" si="1"/>
        <v>99.039284556733577</v>
      </c>
      <c r="X46" s="259">
        <v>0.30555555555555552</v>
      </c>
      <c r="Y46" s="259">
        <v>0.3298611111111111</v>
      </c>
    </row>
    <row r="47" spans="1:26">
      <c r="A47" s="256" t="s">
        <v>811</v>
      </c>
      <c r="B47" s="256" t="s">
        <v>805</v>
      </c>
      <c r="C47" s="256" t="s">
        <v>70</v>
      </c>
      <c r="D47" s="256" t="s">
        <v>9</v>
      </c>
      <c r="E47" s="256" t="s">
        <v>71</v>
      </c>
      <c r="F47" s="256" t="s">
        <v>812</v>
      </c>
      <c r="G47" s="217" t="s">
        <v>813</v>
      </c>
      <c r="H47" s="256" t="s">
        <v>73</v>
      </c>
      <c r="I47" s="256" t="s">
        <v>808</v>
      </c>
      <c r="J47" s="256" t="s">
        <v>809</v>
      </c>
      <c r="K47" s="256" t="s">
        <v>810</v>
      </c>
      <c r="L47" s="256" t="s">
        <v>801</v>
      </c>
      <c r="M47" s="256" t="s">
        <v>737</v>
      </c>
      <c r="N47" s="256" t="s">
        <v>4</v>
      </c>
      <c r="O47" s="256" t="s">
        <v>9</v>
      </c>
      <c r="P47" s="256" t="s">
        <v>93</v>
      </c>
      <c r="Q47" s="256" t="s">
        <v>94</v>
      </c>
      <c r="R47" s="256">
        <v>1</v>
      </c>
      <c r="S47" s="256">
        <v>24</v>
      </c>
      <c r="T47" s="256">
        <v>2</v>
      </c>
      <c r="U47" s="264">
        <f t="shared" si="0"/>
        <v>48</v>
      </c>
      <c r="V47" s="266">
        <v>1.8757440256957114</v>
      </c>
      <c r="W47" s="266">
        <f t="shared" si="1"/>
        <v>99.039284556733577</v>
      </c>
      <c r="X47" s="259">
        <v>0.55208333333333337</v>
      </c>
      <c r="Y47" s="259">
        <v>0.57291666666666663</v>
      </c>
    </row>
    <row r="48" spans="1:26" ht="50">
      <c r="A48" s="256" t="s">
        <v>814</v>
      </c>
      <c r="B48" s="256" t="s">
        <v>815</v>
      </c>
      <c r="C48" s="256" t="s">
        <v>70</v>
      </c>
      <c r="D48" s="256" t="s">
        <v>9</v>
      </c>
      <c r="E48" s="256" t="s">
        <v>9</v>
      </c>
      <c r="F48" s="256" t="s">
        <v>816</v>
      </c>
      <c r="G48" s="217" t="s">
        <v>816</v>
      </c>
      <c r="H48" s="256" t="s">
        <v>81</v>
      </c>
      <c r="I48" s="256" t="s">
        <v>817</v>
      </c>
      <c r="J48" s="256" t="s">
        <v>818</v>
      </c>
      <c r="K48" s="256" t="s">
        <v>4</v>
      </c>
      <c r="L48" s="256" t="s">
        <v>488</v>
      </c>
      <c r="M48" s="256" t="s">
        <v>180</v>
      </c>
      <c r="N48" s="256" t="s">
        <v>4</v>
      </c>
      <c r="O48" s="256" t="s">
        <v>819</v>
      </c>
      <c r="P48" s="256" t="s">
        <v>77</v>
      </c>
      <c r="Q48" s="256" t="s">
        <v>78</v>
      </c>
      <c r="R48" s="256">
        <v>1</v>
      </c>
      <c r="S48" s="256">
        <v>11.5</v>
      </c>
      <c r="T48" s="256">
        <v>2</v>
      </c>
      <c r="U48" s="264">
        <f t="shared" si="0"/>
        <v>23</v>
      </c>
      <c r="V48" s="266">
        <v>1.8757440256957114</v>
      </c>
      <c r="W48" s="266">
        <f t="shared" si="1"/>
        <v>47.456323850101505</v>
      </c>
      <c r="X48" s="259">
        <v>0.30902777777777779</v>
      </c>
      <c r="Y48" s="259">
        <v>0.3298611111111111</v>
      </c>
    </row>
    <row r="49" spans="1:25" ht="50">
      <c r="A49" s="256" t="s">
        <v>820</v>
      </c>
      <c r="B49" s="256" t="s">
        <v>815</v>
      </c>
      <c r="C49" s="256" t="s">
        <v>70</v>
      </c>
      <c r="D49" s="256" t="s">
        <v>9</v>
      </c>
      <c r="E49" s="256" t="s">
        <v>9</v>
      </c>
      <c r="F49" s="256" t="s">
        <v>821</v>
      </c>
      <c r="G49" s="217" t="s">
        <v>821</v>
      </c>
      <c r="H49" s="256" t="s">
        <v>73</v>
      </c>
      <c r="I49" s="256" t="s">
        <v>488</v>
      </c>
      <c r="J49" s="256" t="s">
        <v>180</v>
      </c>
      <c r="K49" s="256" t="s">
        <v>4</v>
      </c>
      <c r="L49" s="256" t="s">
        <v>817</v>
      </c>
      <c r="M49" s="256" t="s">
        <v>818</v>
      </c>
      <c r="N49" s="256" t="s">
        <v>4</v>
      </c>
      <c r="O49" s="256" t="s">
        <v>819</v>
      </c>
      <c r="P49" s="256" t="s">
        <v>77</v>
      </c>
      <c r="Q49" s="256" t="s">
        <v>78</v>
      </c>
      <c r="R49" s="256">
        <v>1</v>
      </c>
      <c r="S49" s="256">
        <v>11.5</v>
      </c>
      <c r="T49" s="256">
        <v>2</v>
      </c>
      <c r="U49" s="264">
        <f t="shared" si="0"/>
        <v>23</v>
      </c>
      <c r="V49" s="266">
        <v>1.8757440256957114</v>
      </c>
      <c r="W49" s="266">
        <f t="shared" si="1"/>
        <v>47.456323850101505</v>
      </c>
      <c r="X49" s="259">
        <v>0.54513888888888895</v>
      </c>
      <c r="Y49" s="259">
        <v>0.56597222222222221</v>
      </c>
    </row>
    <row r="51" spans="1:25">
      <c r="G51" s="262"/>
    </row>
    <row r="54" spans="1:25">
      <c r="T54" s="256">
        <v>16</v>
      </c>
      <c r="U54" s="264">
        <f>SUM(U3:U49)</f>
        <v>2687.5</v>
      </c>
      <c r="W54" s="264">
        <f>SUM(W3:W53)</f>
        <v>5545.1682759629457</v>
      </c>
    </row>
  </sheetData>
  <mergeCells count="2">
    <mergeCell ref="A1:A2"/>
    <mergeCell ref="T1:T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8"/>
  <sheetViews>
    <sheetView topLeftCell="H27" workbookViewId="0">
      <selection activeCell="V37" sqref="V37"/>
    </sheetView>
  </sheetViews>
  <sheetFormatPr defaultColWidth="9.1796875" defaultRowHeight="14.5"/>
  <cols>
    <col min="1" max="1" width="9.1796875" style="55"/>
    <col min="2" max="2" width="13.7265625" style="55" customWidth="1"/>
    <col min="3" max="3" width="12.1796875" style="55" customWidth="1"/>
    <col min="4" max="4" width="12.26953125" style="55" customWidth="1"/>
    <col min="5" max="5" width="12.81640625" style="55" customWidth="1"/>
    <col min="6" max="6" width="53.7265625" style="55" customWidth="1"/>
    <col min="7" max="7" width="16" style="55" customWidth="1"/>
    <col min="8" max="8" width="31.81640625" style="55" customWidth="1"/>
    <col min="9" max="9" width="22.26953125" style="55" customWidth="1"/>
    <col min="10" max="10" width="17.1796875" style="55" customWidth="1"/>
    <col min="11" max="11" width="26.453125" style="55" customWidth="1"/>
    <col min="12" max="12" width="15.81640625" style="55" customWidth="1"/>
    <col min="13" max="13" width="14.1796875" style="55" customWidth="1"/>
    <col min="14" max="14" width="12.453125" style="55" customWidth="1"/>
    <col min="15" max="15" width="9.1796875" style="55"/>
    <col min="16" max="16" width="12.26953125" style="55" customWidth="1"/>
    <col min="17" max="23" width="9.1796875" style="55"/>
    <col min="24" max="24" width="9.54296875" style="55" bestFit="1" customWidth="1"/>
    <col min="25" max="16384" width="9.1796875" style="55"/>
  </cols>
  <sheetData>
    <row r="1" spans="1:26" ht="15.5">
      <c r="A1" s="282" t="s">
        <v>376</v>
      </c>
      <c r="B1" s="282"/>
      <c r="C1" s="282"/>
      <c r="D1" s="282"/>
      <c r="E1" s="87"/>
      <c r="F1" s="88"/>
      <c r="G1" s="87"/>
      <c r="S1" s="60"/>
      <c r="W1" s="58"/>
      <c r="Y1" s="56"/>
      <c r="Z1" s="56"/>
    </row>
    <row r="2" spans="1:26" ht="15.5">
      <c r="A2" s="282" t="s">
        <v>375</v>
      </c>
      <c r="B2" s="282"/>
      <c r="C2" s="282"/>
      <c r="D2" s="282"/>
      <c r="E2" s="282"/>
      <c r="F2" s="282"/>
      <c r="G2" s="282"/>
      <c r="S2" s="60"/>
      <c r="W2" s="58"/>
      <c r="Y2" s="56"/>
      <c r="Z2" s="56"/>
    </row>
    <row r="3" spans="1:26" ht="15.5">
      <c r="A3" s="282"/>
      <c r="B3" s="282"/>
      <c r="C3" s="282"/>
      <c r="D3" s="282"/>
      <c r="E3" s="282"/>
      <c r="F3" s="282"/>
      <c r="G3" s="282"/>
      <c r="S3" s="60"/>
      <c r="W3" s="58"/>
      <c r="Y3" s="56"/>
      <c r="Z3" s="56"/>
    </row>
    <row r="4" spans="1:26" ht="28">
      <c r="A4" s="283" t="s">
        <v>374</v>
      </c>
      <c r="B4" s="283"/>
      <c r="C4" s="283"/>
      <c r="D4" s="283"/>
      <c r="E4" s="283"/>
      <c r="F4" s="283"/>
      <c r="G4" s="283"/>
      <c r="S4" s="60"/>
      <c r="W4" s="58"/>
      <c r="Y4" s="56"/>
      <c r="Z4" s="56"/>
    </row>
    <row r="5" spans="1:26" ht="28">
      <c r="A5" s="283" t="s">
        <v>373</v>
      </c>
      <c r="B5" s="283"/>
      <c r="C5" s="283"/>
      <c r="D5" s="283"/>
      <c r="E5" s="283"/>
      <c r="F5" s="283"/>
      <c r="G5" s="283"/>
      <c r="S5" s="60"/>
      <c r="W5" s="58"/>
      <c r="Y5" s="56"/>
      <c r="Z5" s="56"/>
    </row>
    <row r="6" spans="1:26" ht="15.5">
      <c r="A6" s="284" t="s">
        <v>372</v>
      </c>
      <c r="B6" s="285"/>
      <c r="C6" s="285"/>
      <c r="D6" s="285"/>
      <c r="E6" s="285"/>
      <c r="F6" s="285"/>
      <c r="G6" s="285"/>
      <c r="S6" s="60"/>
      <c r="W6" s="58"/>
      <c r="Y6" s="56"/>
      <c r="Z6" s="56"/>
    </row>
    <row r="7" spans="1:26" ht="15.5">
      <c r="F7" s="60"/>
      <c r="S7" s="60"/>
      <c r="W7" s="58"/>
      <c r="Y7" s="56"/>
      <c r="Z7" s="56"/>
    </row>
    <row r="8" spans="1:26" ht="70">
      <c r="A8" s="83" t="s">
        <v>50</v>
      </c>
      <c r="B8" s="84" t="s">
        <v>51</v>
      </c>
      <c r="C8" s="83" t="s">
        <v>52</v>
      </c>
      <c r="D8" s="83" t="s">
        <v>53</v>
      </c>
      <c r="E8" s="83" t="s">
        <v>54</v>
      </c>
      <c r="F8" s="86" t="s">
        <v>55</v>
      </c>
      <c r="G8" s="84" t="s">
        <v>56</v>
      </c>
      <c r="H8" s="85" t="s">
        <v>57</v>
      </c>
      <c r="I8" s="85" t="s">
        <v>58</v>
      </c>
      <c r="J8" s="83" t="s">
        <v>59</v>
      </c>
      <c r="K8" s="85" t="s">
        <v>60</v>
      </c>
      <c r="L8" s="85" t="s">
        <v>61</v>
      </c>
      <c r="M8" s="83" t="s">
        <v>62</v>
      </c>
      <c r="N8" s="83" t="s">
        <v>63</v>
      </c>
      <c r="O8" s="83" t="s">
        <v>64</v>
      </c>
      <c r="P8" s="85" t="s">
        <v>65</v>
      </c>
      <c r="Q8" s="84" t="s">
        <v>66</v>
      </c>
      <c r="R8" s="83" t="s">
        <v>371</v>
      </c>
      <c r="S8" s="83" t="s">
        <v>67</v>
      </c>
      <c r="T8" s="82" t="s">
        <v>370</v>
      </c>
      <c r="U8" s="81" t="s">
        <v>369</v>
      </c>
      <c r="V8" s="81" t="s">
        <v>368</v>
      </c>
      <c r="W8" s="81" t="s">
        <v>0</v>
      </c>
      <c r="X8" s="81" t="s">
        <v>202</v>
      </c>
      <c r="Y8" s="81" t="s">
        <v>367</v>
      </c>
      <c r="Z8" s="81" t="s">
        <v>366</v>
      </c>
    </row>
    <row r="9" spans="1:26" ht="60" customHeight="1">
      <c r="A9" s="68" t="s">
        <v>278</v>
      </c>
      <c r="B9" s="67">
        <v>136</v>
      </c>
      <c r="C9" s="68"/>
      <c r="D9" s="68"/>
      <c r="E9" s="68"/>
      <c r="F9" s="80" t="s">
        <v>365</v>
      </c>
      <c r="G9" s="67" t="s">
        <v>81</v>
      </c>
      <c r="H9" s="70" t="s">
        <v>241</v>
      </c>
      <c r="I9" s="70" t="s">
        <v>180</v>
      </c>
      <c r="J9" s="71" t="s">
        <v>4</v>
      </c>
      <c r="K9" s="70" t="s">
        <v>363</v>
      </c>
      <c r="L9" s="70" t="s">
        <v>275</v>
      </c>
      <c r="M9" s="68" t="s">
        <v>4</v>
      </c>
      <c r="N9" s="67">
        <v>1</v>
      </c>
      <c r="O9" s="68" t="s">
        <v>93</v>
      </c>
      <c r="P9" s="69" t="s">
        <v>78</v>
      </c>
      <c r="Q9" s="68"/>
      <c r="R9" s="67"/>
      <c r="S9" s="79">
        <v>13.496</v>
      </c>
      <c r="T9" s="65">
        <f t="shared" ref="T9:T35" si="0">S9*R9*N9</f>
        <v>0</v>
      </c>
      <c r="U9" s="65">
        <f t="shared" ref="U9:U35" si="1">N9*Q9*S9</f>
        <v>0</v>
      </c>
      <c r="V9" s="64">
        <f>N9*S9</f>
        <v>13.496</v>
      </c>
      <c r="W9" s="63">
        <v>2.2319258718448678</v>
      </c>
      <c r="X9" s="62">
        <f t="shared" ref="X9:X35" si="2">W9*V9*1.1</f>
        <v>33.134278723060177</v>
      </c>
      <c r="Y9" s="61">
        <v>0.54861111111111105</v>
      </c>
      <c r="Z9" s="61">
        <v>0.56944444444444442</v>
      </c>
    </row>
    <row r="10" spans="1:26" ht="60" customHeight="1">
      <c r="A10" s="68" t="s">
        <v>278</v>
      </c>
      <c r="B10" s="67">
        <v>136</v>
      </c>
      <c r="C10" s="68"/>
      <c r="D10" s="68"/>
      <c r="E10" s="68"/>
      <c r="F10" s="69" t="s">
        <v>364</v>
      </c>
      <c r="G10" s="67" t="s">
        <v>73</v>
      </c>
      <c r="H10" s="70" t="s">
        <v>363</v>
      </c>
      <c r="I10" s="70" t="s">
        <v>275</v>
      </c>
      <c r="J10" s="71" t="s">
        <v>4</v>
      </c>
      <c r="K10" s="70" t="s">
        <v>241</v>
      </c>
      <c r="L10" s="70" t="s">
        <v>180</v>
      </c>
      <c r="M10" s="71" t="s">
        <v>4</v>
      </c>
      <c r="N10" s="67">
        <v>1</v>
      </c>
      <c r="O10" s="68" t="s">
        <v>93</v>
      </c>
      <c r="P10" s="69" t="s">
        <v>78</v>
      </c>
      <c r="Q10" s="68"/>
      <c r="R10" s="67"/>
      <c r="S10" s="79">
        <v>13.206</v>
      </c>
      <c r="T10" s="65">
        <f t="shared" si="0"/>
        <v>0</v>
      </c>
      <c r="U10" s="65">
        <f t="shared" si="1"/>
        <v>0</v>
      </c>
      <c r="V10" s="64">
        <f t="shared" ref="V10:V35" si="3">N10*S10</f>
        <v>13.206</v>
      </c>
      <c r="W10" s="63">
        <v>2.2319258718448678</v>
      </c>
      <c r="X10" s="62">
        <f t="shared" si="2"/>
        <v>32.42229436994166</v>
      </c>
      <c r="Y10" s="61">
        <v>0.29166666666666669</v>
      </c>
      <c r="Z10" s="61">
        <v>0.3125</v>
      </c>
    </row>
    <row r="11" spans="1:26" ht="60" customHeight="1">
      <c r="A11" s="68" t="s">
        <v>278</v>
      </c>
      <c r="B11" s="67">
        <v>136</v>
      </c>
      <c r="C11" s="68"/>
      <c r="D11" s="68"/>
      <c r="E11" s="68"/>
      <c r="F11" s="80" t="s">
        <v>362</v>
      </c>
      <c r="G11" s="67" t="s">
        <v>81</v>
      </c>
      <c r="H11" s="70" t="s">
        <v>361</v>
      </c>
      <c r="I11" s="70" t="s">
        <v>275</v>
      </c>
      <c r="J11" s="71" t="s">
        <v>4</v>
      </c>
      <c r="K11" s="70" t="s">
        <v>360</v>
      </c>
      <c r="L11" s="70" t="s">
        <v>275</v>
      </c>
      <c r="M11" s="68" t="s">
        <v>4</v>
      </c>
      <c r="N11" s="67">
        <v>5</v>
      </c>
      <c r="O11" s="68" t="s">
        <v>330</v>
      </c>
      <c r="P11" s="69" t="s">
        <v>329</v>
      </c>
      <c r="Q11" s="68"/>
      <c r="R11" s="67"/>
      <c r="S11" s="79">
        <v>8.5739999999999998</v>
      </c>
      <c r="T11" s="65">
        <f t="shared" si="0"/>
        <v>0</v>
      </c>
      <c r="U11" s="65">
        <f t="shared" si="1"/>
        <v>0</v>
      </c>
      <c r="V11" s="64">
        <f t="shared" si="3"/>
        <v>42.87</v>
      </c>
      <c r="W11" s="63">
        <v>2.2319258718448678</v>
      </c>
      <c r="X11" s="62">
        <f t="shared" si="2"/>
        <v>105.25092833858844</v>
      </c>
      <c r="Y11" s="61" t="s">
        <v>359</v>
      </c>
      <c r="Z11" s="61" t="s">
        <v>358</v>
      </c>
    </row>
    <row r="12" spans="1:26" ht="60" customHeight="1">
      <c r="A12" s="68" t="s">
        <v>278</v>
      </c>
      <c r="B12" s="67">
        <v>136</v>
      </c>
      <c r="C12" s="68"/>
      <c r="D12" s="68"/>
      <c r="E12" s="68"/>
      <c r="F12" s="69" t="s">
        <v>357</v>
      </c>
      <c r="G12" s="67" t="s">
        <v>73</v>
      </c>
      <c r="H12" s="70" t="s">
        <v>356</v>
      </c>
      <c r="I12" s="70" t="s">
        <v>275</v>
      </c>
      <c r="J12" s="71" t="s">
        <v>4</v>
      </c>
      <c r="K12" s="70" t="s">
        <v>355</v>
      </c>
      <c r="L12" s="70" t="s">
        <v>275</v>
      </c>
      <c r="M12" s="68" t="s">
        <v>4</v>
      </c>
      <c r="N12" s="67">
        <v>5</v>
      </c>
      <c r="O12" s="68" t="s">
        <v>330</v>
      </c>
      <c r="P12" s="69" t="s">
        <v>329</v>
      </c>
      <c r="Q12" s="68"/>
      <c r="R12" s="67"/>
      <c r="S12" s="79">
        <v>6.7190000000000003</v>
      </c>
      <c r="T12" s="65">
        <f t="shared" si="0"/>
        <v>0</v>
      </c>
      <c r="U12" s="65">
        <f t="shared" si="1"/>
        <v>0</v>
      </c>
      <c r="V12" s="64">
        <f t="shared" si="3"/>
        <v>33.594999999999999</v>
      </c>
      <c r="W12" s="63">
        <v>2.2319258718448678</v>
      </c>
      <c r="X12" s="62">
        <f t="shared" si="2"/>
        <v>82.479704631091167</v>
      </c>
      <c r="Y12" s="78" t="s">
        <v>354</v>
      </c>
      <c r="Z12" s="61" t="s">
        <v>353</v>
      </c>
    </row>
    <row r="13" spans="1:26" ht="60" customHeight="1">
      <c r="A13" s="68" t="s">
        <v>278</v>
      </c>
      <c r="B13" s="67">
        <v>136</v>
      </c>
      <c r="C13" s="68"/>
      <c r="D13" s="68"/>
      <c r="E13" s="68"/>
      <c r="F13" s="72" t="s">
        <v>352</v>
      </c>
      <c r="G13" s="67" t="s">
        <v>81</v>
      </c>
      <c r="H13" s="70" t="s">
        <v>351</v>
      </c>
      <c r="I13" s="70" t="s">
        <v>275</v>
      </c>
      <c r="J13" s="71" t="s">
        <v>4</v>
      </c>
      <c r="K13" s="70" t="s">
        <v>332</v>
      </c>
      <c r="L13" s="70" t="s">
        <v>275</v>
      </c>
      <c r="M13" s="68" t="s">
        <v>4</v>
      </c>
      <c r="N13" s="67">
        <v>5</v>
      </c>
      <c r="O13" s="68" t="s">
        <v>330</v>
      </c>
      <c r="P13" s="69" t="s">
        <v>345</v>
      </c>
      <c r="Q13" s="68"/>
      <c r="R13" s="67"/>
      <c r="S13" s="79">
        <v>9.1750000000000007</v>
      </c>
      <c r="T13" s="65">
        <f t="shared" si="0"/>
        <v>0</v>
      </c>
      <c r="U13" s="65">
        <f t="shared" si="1"/>
        <v>0</v>
      </c>
      <c r="V13" s="64">
        <f t="shared" si="3"/>
        <v>45.875</v>
      </c>
      <c r="W13" s="63">
        <v>2.2319258718448678</v>
      </c>
      <c r="X13" s="62">
        <f t="shared" si="2"/>
        <v>112.62855930797164</v>
      </c>
      <c r="Y13" s="61" t="s">
        <v>350</v>
      </c>
      <c r="Z13" s="61" t="s">
        <v>349</v>
      </c>
    </row>
    <row r="14" spans="1:26" ht="60" customHeight="1">
      <c r="A14" s="68" t="s">
        <v>278</v>
      </c>
      <c r="B14" s="67">
        <v>136</v>
      </c>
      <c r="C14" s="68"/>
      <c r="D14" s="68"/>
      <c r="E14" s="68"/>
      <c r="F14" s="72" t="s">
        <v>348</v>
      </c>
      <c r="G14" s="67" t="s">
        <v>73</v>
      </c>
      <c r="H14" s="70" t="s">
        <v>347</v>
      </c>
      <c r="I14" s="70" t="s">
        <v>275</v>
      </c>
      <c r="J14" s="71" t="s">
        <v>4</v>
      </c>
      <c r="K14" s="70" t="s">
        <v>346</v>
      </c>
      <c r="L14" s="70" t="s">
        <v>275</v>
      </c>
      <c r="M14" s="68" t="s">
        <v>4</v>
      </c>
      <c r="N14" s="67">
        <v>5</v>
      </c>
      <c r="O14" s="68" t="s">
        <v>330</v>
      </c>
      <c r="P14" s="69" t="s">
        <v>345</v>
      </c>
      <c r="Q14" s="68"/>
      <c r="R14" s="67"/>
      <c r="S14" s="79">
        <v>6.4829999999999997</v>
      </c>
      <c r="T14" s="65">
        <f t="shared" si="0"/>
        <v>0</v>
      </c>
      <c r="U14" s="65">
        <f t="shared" si="1"/>
        <v>0</v>
      </c>
      <c r="V14" s="64">
        <f t="shared" si="3"/>
        <v>32.414999999999999</v>
      </c>
      <c r="W14" s="63">
        <v>2.2319258718448678</v>
      </c>
      <c r="X14" s="62">
        <f t="shared" si="2"/>
        <v>79.58266484943654</v>
      </c>
      <c r="Y14" s="61" t="s">
        <v>344</v>
      </c>
      <c r="Z14" s="61" t="s">
        <v>343</v>
      </c>
    </row>
    <row r="15" spans="1:26" ht="60" customHeight="1">
      <c r="A15" s="68" t="s">
        <v>278</v>
      </c>
      <c r="B15" s="67">
        <v>137</v>
      </c>
      <c r="C15" s="68"/>
      <c r="D15" s="68"/>
      <c r="E15" s="68"/>
      <c r="F15" s="69" t="s">
        <v>342</v>
      </c>
      <c r="G15" s="67" t="s">
        <v>81</v>
      </c>
      <c r="H15" s="70" t="s">
        <v>340</v>
      </c>
      <c r="I15" s="70" t="s">
        <v>178</v>
      </c>
      <c r="J15" s="71" t="s">
        <v>4</v>
      </c>
      <c r="K15" s="70" t="s">
        <v>241</v>
      </c>
      <c r="L15" s="70" t="s">
        <v>180</v>
      </c>
      <c r="M15" s="68" t="s">
        <v>4</v>
      </c>
      <c r="N15" s="67">
        <v>1</v>
      </c>
      <c r="O15" s="68" t="s">
        <v>93</v>
      </c>
      <c r="P15" s="69" t="s">
        <v>78</v>
      </c>
      <c r="Q15" s="68"/>
      <c r="R15" s="67"/>
      <c r="S15" s="79">
        <v>13.039</v>
      </c>
      <c r="T15" s="65">
        <f t="shared" si="0"/>
        <v>0</v>
      </c>
      <c r="U15" s="65">
        <f t="shared" si="1"/>
        <v>0</v>
      </c>
      <c r="V15" s="64">
        <f t="shared" si="3"/>
        <v>13.039</v>
      </c>
      <c r="W15" s="63">
        <v>2.2319258718448678</v>
      </c>
      <c r="X15" s="62">
        <f t="shared" si="2"/>
        <v>32.012289587283753</v>
      </c>
      <c r="Y15" s="61">
        <v>0.30208333333333331</v>
      </c>
      <c r="Z15" s="61">
        <v>0.32291666666666669</v>
      </c>
    </row>
    <row r="16" spans="1:26" ht="60" customHeight="1">
      <c r="A16" s="68" t="s">
        <v>278</v>
      </c>
      <c r="B16" s="67">
        <v>137</v>
      </c>
      <c r="C16" s="68"/>
      <c r="D16" s="68"/>
      <c r="E16" s="68"/>
      <c r="F16" s="72" t="s">
        <v>341</v>
      </c>
      <c r="G16" s="67" t="s">
        <v>81</v>
      </c>
      <c r="H16" s="70" t="s">
        <v>340</v>
      </c>
      <c r="I16" s="70" t="s">
        <v>178</v>
      </c>
      <c r="J16" s="71" t="s">
        <v>4</v>
      </c>
      <c r="K16" s="70" t="s">
        <v>241</v>
      </c>
      <c r="L16" s="70" t="s">
        <v>180</v>
      </c>
      <c r="M16" s="68" t="s">
        <v>4</v>
      </c>
      <c r="N16" s="67">
        <v>1</v>
      </c>
      <c r="O16" s="68" t="s">
        <v>93</v>
      </c>
      <c r="P16" s="69" t="s">
        <v>78</v>
      </c>
      <c r="Q16" s="68"/>
      <c r="R16" s="67"/>
      <c r="S16" s="79">
        <v>15.718999999999999</v>
      </c>
      <c r="T16" s="65">
        <f t="shared" si="0"/>
        <v>0</v>
      </c>
      <c r="U16" s="65">
        <f t="shared" si="1"/>
        <v>0</v>
      </c>
      <c r="V16" s="64">
        <f t="shared" si="3"/>
        <v>15.718999999999999</v>
      </c>
      <c r="W16" s="63">
        <v>2.2319258718448678</v>
      </c>
      <c r="X16" s="62">
        <f t="shared" si="2"/>
        <v>38.592007057482427</v>
      </c>
      <c r="Y16" s="61">
        <v>0.53125</v>
      </c>
      <c r="Z16" s="61">
        <v>0.55555555555555558</v>
      </c>
    </row>
    <row r="17" spans="1:26" ht="60" customHeight="1">
      <c r="A17" s="68" t="s">
        <v>278</v>
      </c>
      <c r="B17" s="67">
        <v>137</v>
      </c>
      <c r="C17" s="68"/>
      <c r="D17" s="68"/>
      <c r="E17" s="68"/>
      <c r="F17" s="72" t="s">
        <v>339</v>
      </c>
      <c r="G17" s="67" t="s">
        <v>73</v>
      </c>
      <c r="H17" s="70" t="s">
        <v>241</v>
      </c>
      <c r="I17" s="70" t="s">
        <v>180</v>
      </c>
      <c r="J17" s="71" t="s">
        <v>4</v>
      </c>
      <c r="K17" s="70" t="s">
        <v>337</v>
      </c>
      <c r="L17" s="70" t="s">
        <v>178</v>
      </c>
      <c r="M17" s="68" t="s">
        <v>4</v>
      </c>
      <c r="N17" s="67">
        <v>1</v>
      </c>
      <c r="O17" s="68" t="s">
        <v>93</v>
      </c>
      <c r="P17" s="69" t="s">
        <v>78</v>
      </c>
      <c r="Q17" s="68"/>
      <c r="R17" s="67"/>
      <c r="S17" s="79">
        <v>15.929</v>
      </c>
      <c r="T17" s="65">
        <f t="shared" si="0"/>
        <v>0</v>
      </c>
      <c r="U17" s="65">
        <f t="shared" si="1"/>
        <v>0</v>
      </c>
      <c r="V17" s="64">
        <f t="shared" si="3"/>
        <v>15.929</v>
      </c>
      <c r="W17" s="63">
        <v>2.2319258718448678</v>
      </c>
      <c r="X17" s="62">
        <f t="shared" si="2"/>
        <v>39.107581933878592</v>
      </c>
      <c r="Y17" s="61">
        <v>0.55555555555555558</v>
      </c>
      <c r="Z17" s="61">
        <v>0.5756944444444444</v>
      </c>
    </row>
    <row r="18" spans="1:26" ht="60" customHeight="1">
      <c r="A18" s="68" t="s">
        <v>278</v>
      </c>
      <c r="B18" s="67">
        <v>137</v>
      </c>
      <c r="C18" s="68"/>
      <c r="D18" s="68"/>
      <c r="E18" s="68"/>
      <c r="F18" s="72" t="s">
        <v>338</v>
      </c>
      <c r="G18" s="67" t="s">
        <v>73</v>
      </c>
      <c r="H18" s="70" t="s">
        <v>241</v>
      </c>
      <c r="I18" s="70" t="s">
        <v>180</v>
      </c>
      <c r="J18" s="71" t="s">
        <v>4</v>
      </c>
      <c r="K18" s="70" t="s">
        <v>337</v>
      </c>
      <c r="L18" s="70" t="s">
        <v>178</v>
      </c>
      <c r="M18" s="68" t="s">
        <v>4</v>
      </c>
      <c r="N18" s="67">
        <v>1</v>
      </c>
      <c r="O18" s="68" t="s">
        <v>93</v>
      </c>
      <c r="P18" s="69" t="s">
        <v>78</v>
      </c>
      <c r="Q18" s="68"/>
      <c r="R18" s="67"/>
      <c r="S18" s="66">
        <v>16.236000000000001</v>
      </c>
      <c r="T18" s="65">
        <f t="shared" si="0"/>
        <v>0</v>
      </c>
      <c r="U18" s="65">
        <f t="shared" si="1"/>
        <v>0</v>
      </c>
      <c r="V18" s="64">
        <f t="shared" si="3"/>
        <v>16.236000000000001</v>
      </c>
      <c r="W18" s="63">
        <v>2.2319258718448678</v>
      </c>
      <c r="X18" s="62">
        <f t="shared" si="2"/>
        <v>39.861303300800607</v>
      </c>
      <c r="Y18" s="61">
        <v>0.55555555555555558</v>
      </c>
      <c r="Z18" s="61">
        <v>0.58194444444444449</v>
      </c>
    </row>
    <row r="19" spans="1:26" ht="60" customHeight="1">
      <c r="A19" s="68" t="s">
        <v>278</v>
      </c>
      <c r="B19" s="67">
        <v>138</v>
      </c>
      <c r="C19" s="68"/>
      <c r="D19" s="68"/>
      <c r="E19" s="68"/>
      <c r="F19" s="69" t="s">
        <v>336</v>
      </c>
      <c r="G19" s="67" t="s">
        <v>81</v>
      </c>
      <c r="H19" s="70" t="s">
        <v>331</v>
      </c>
      <c r="I19" s="70" t="s">
        <v>180</v>
      </c>
      <c r="J19" s="71" t="s">
        <v>4</v>
      </c>
      <c r="K19" s="70" t="s">
        <v>332</v>
      </c>
      <c r="L19" s="70" t="s">
        <v>275</v>
      </c>
      <c r="M19" s="68" t="s">
        <v>4</v>
      </c>
      <c r="N19" s="67">
        <v>5</v>
      </c>
      <c r="O19" s="68" t="s">
        <v>330</v>
      </c>
      <c r="P19" s="69" t="s">
        <v>329</v>
      </c>
      <c r="Q19" s="68"/>
      <c r="R19" s="67"/>
      <c r="S19" s="66">
        <v>10.423</v>
      </c>
      <c r="T19" s="65">
        <f t="shared" si="0"/>
        <v>0</v>
      </c>
      <c r="U19" s="65">
        <f t="shared" si="1"/>
        <v>0</v>
      </c>
      <c r="V19" s="64">
        <f t="shared" si="3"/>
        <v>52.115000000000002</v>
      </c>
      <c r="W19" s="63">
        <v>2.2319258718448678</v>
      </c>
      <c r="X19" s="62">
        <f t="shared" si="2"/>
        <v>127.94849849231484</v>
      </c>
      <c r="Y19" s="78" t="s">
        <v>335</v>
      </c>
      <c r="Z19" s="78" t="s">
        <v>334</v>
      </c>
    </row>
    <row r="20" spans="1:26" ht="60" customHeight="1">
      <c r="A20" s="68" t="s">
        <v>278</v>
      </c>
      <c r="B20" s="67">
        <v>138</v>
      </c>
      <c r="C20" s="68"/>
      <c r="D20" s="68"/>
      <c r="E20" s="68"/>
      <c r="F20" s="72" t="s">
        <v>333</v>
      </c>
      <c r="G20" s="67" t="s">
        <v>73</v>
      </c>
      <c r="H20" s="70" t="s">
        <v>332</v>
      </c>
      <c r="I20" s="70" t="s">
        <v>275</v>
      </c>
      <c r="J20" s="71" t="s">
        <v>4</v>
      </c>
      <c r="K20" s="70" t="s">
        <v>331</v>
      </c>
      <c r="L20" s="70" t="s">
        <v>180</v>
      </c>
      <c r="M20" s="68" t="s">
        <v>4</v>
      </c>
      <c r="N20" s="67">
        <v>5</v>
      </c>
      <c r="O20" s="68" t="s">
        <v>330</v>
      </c>
      <c r="P20" s="69" t="s">
        <v>329</v>
      </c>
      <c r="Q20" s="68"/>
      <c r="R20" s="67"/>
      <c r="S20" s="66">
        <v>10.439</v>
      </c>
      <c r="T20" s="65">
        <f t="shared" si="0"/>
        <v>0</v>
      </c>
      <c r="U20" s="65">
        <f t="shared" si="1"/>
        <v>0</v>
      </c>
      <c r="V20" s="64">
        <f t="shared" si="3"/>
        <v>52.195</v>
      </c>
      <c r="W20" s="63">
        <v>2.2319258718448678</v>
      </c>
      <c r="X20" s="62">
        <f t="shared" si="2"/>
        <v>128.14490796903718</v>
      </c>
      <c r="Y20" s="78" t="s">
        <v>328</v>
      </c>
      <c r="Z20" s="78" t="s">
        <v>327</v>
      </c>
    </row>
    <row r="21" spans="1:26" ht="60" customHeight="1">
      <c r="A21" s="68" t="s">
        <v>278</v>
      </c>
      <c r="B21" s="67">
        <v>139</v>
      </c>
      <c r="C21" s="68"/>
      <c r="D21" s="68"/>
      <c r="E21" s="68"/>
      <c r="F21" s="69" t="s">
        <v>326</v>
      </c>
      <c r="G21" s="67" t="s">
        <v>73</v>
      </c>
      <c r="H21" s="70" t="s">
        <v>325</v>
      </c>
      <c r="I21" s="70" t="s">
        <v>273</v>
      </c>
      <c r="J21" s="71" t="s">
        <v>4</v>
      </c>
      <c r="K21" s="70" t="s">
        <v>324</v>
      </c>
      <c r="L21" s="70" t="s">
        <v>323</v>
      </c>
      <c r="M21" s="68" t="s">
        <v>4</v>
      </c>
      <c r="N21" s="67">
        <v>1</v>
      </c>
      <c r="O21" s="68" t="s">
        <v>93</v>
      </c>
      <c r="P21" s="69" t="s">
        <v>78</v>
      </c>
      <c r="Q21" s="68"/>
      <c r="R21" s="67"/>
      <c r="S21" s="66">
        <v>14.188000000000001</v>
      </c>
      <c r="T21" s="65">
        <f t="shared" si="0"/>
        <v>0</v>
      </c>
      <c r="U21" s="65">
        <f t="shared" si="1"/>
        <v>0</v>
      </c>
      <c r="V21" s="64">
        <f t="shared" si="3"/>
        <v>14.188000000000001</v>
      </c>
      <c r="W21" s="63">
        <v>2.2319258718448678</v>
      </c>
      <c r="X21" s="62">
        <f t="shared" si="2"/>
        <v>34.833220696708487</v>
      </c>
      <c r="Y21" s="61">
        <v>0.54513888888888895</v>
      </c>
      <c r="Z21" s="61">
        <v>0.55694444444444446</v>
      </c>
    </row>
    <row r="22" spans="1:26" ht="60" customHeight="1">
      <c r="A22" s="68" t="s">
        <v>278</v>
      </c>
      <c r="B22" s="67">
        <v>140</v>
      </c>
      <c r="C22" s="68"/>
      <c r="D22" s="68"/>
      <c r="E22" s="68"/>
      <c r="F22" s="72" t="s">
        <v>322</v>
      </c>
      <c r="G22" s="67" t="s">
        <v>81</v>
      </c>
      <c r="H22" s="70" t="s">
        <v>319</v>
      </c>
      <c r="I22" s="70" t="s">
        <v>321</v>
      </c>
      <c r="J22" s="71" t="s">
        <v>4</v>
      </c>
      <c r="K22" s="70" t="s">
        <v>241</v>
      </c>
      <c r="L22" s="70" t="s">
        <v>180</v>
      </c>
      <c r="M22" s="68" t="s">
        <v>4</v>
      </c>
      <c r="N22" s="67">
        <v>1</v>
      </c>
      <c r="O22" s="68" t="s">
        <v>93</v>
      </c>
      <c r="P22" s="69" t="s">
        <v>78</v>
      </c>
      <c r="Q22" s="68"/>
      <c r="R22" s="67"/>
      <c r="S22" s="66">
        <v>19.657</v>
      </c>
      <c r="T22" s="65">
        <f t="shared" si="0"/>
        <v>0</v>
      </c>
      <c r="U22" s="65">
        <f t="shared" si="1"/>
        <v>0</v>
      </c>
      <c r="V22" s="64">
        <f t="shared" si="3"/>
        <v>19.657</v>
      </c>
      <c r="W22" s="63">
        <v>2.2319258718448678</v>
      </c>
      <c r="X22" s="62">
        <f t="shared" si="2"/>
        <v>48.260263549140028</v>
      </c>
      <c r="Y22" s="61">
        <v>0.29166666666666669</v>
      </c>
      <c r="Z22" s="61">
        <v>0.31944444444444448</v>
      </c>
    </row>
    <row r="23" spans="1:26" ht="60" customHeight="1">
      <c r="A23" s="68" t="s">
        <v>278</v>
      </c>
      <c r="B23" s="67">
        <v>140</v>
      </c>
      <c r="C23" s="68"/>
      <c r="D23" s="68"/>
      <c r="E23" s="68"/>
      <c r="F23" s="69" t="s">
        <v>320</v>
      </c>
      <c r="G23" s="67" t="s">
        <v>73</v>
      </c>
      <c r="H23" s="70" t="s">
        <v>241</v>
      </c>
      <c r="I23" s="70" t="s">
        <v>180</v>
      </c>
      <c r="J23" s="71" t="s">
        <v>4</v>
      </c>
      <c r="K23" s="70" t="s">
        <v>319</v>
      </c>
      <c r="L23" s="70" t="s">
        <v>180</v>
      </c>
      <c r="M23" s="68" t="s">
        <v>4</v>
      </c>
      <c r="N23" s="67">
        <v>1</v>
      </c>
      <c r="O23" s="68" t="s">
        <v>93</v>
      </c>
      <c r="P23" s="69" t="s">
        <v>78</v>
      </c>
      <c r="Q23" s="68"/>
      <c r="R23" s="67"/>
      <c r="S23" s="66">
        <v>22.67</v>
      </c>
      <c r="T23" s="65">
        <f t="shared" si="0"/>
        <v>0</v>
      </c>
      <c r="U23" s="65">
        <f t="shared" si="1"/>
        <v>0</v>
      </c>
      <c r="V23" s="64">
        <f t="shared" si="3"/>
        <v>22.67</v>
      </c>
      <c r="W23" s="63">
        <v>2.2319258718448678</v>
      </c>
      <c r="X23" s="62">
        <f t="shared" si="2"/>
        <v>55.657535466195476</v>
      </c>
      <c r="Y23" s="61">
        <v>0.57638888888888895</v>
      </c>
      <c r="Z23" s="61">
        <v>0.60763888888888895</v>
      </c>
    </row>
    <row r="24" spans="1:26" ht="60" customHeight="1">
      <c r="A24" s="71" t="s">
        <v>318</v>
      </c>
      <c r="B24" s="76">
        <v>141</v>
      </c>
      <c r="C24" s="71"/>
      <c r="D24" s="71"/>
      <c r="E24" s="71"/>
      <c r="F24" s="72" t="s">
        <v>317</v>
      </c>
      <c r="G24" s="76" t="s">
        <v>81</v>
      </c>
      <c r="H24" s="70" t="s">
        <v>316</v>
      </c>
      <c r="I24" s="70" t="s">
        <v>308</v>
      </c>
      <c r="J24" s="71" t="s">
        <v>4</v>
      </c>
      <c r="K24" s="70" t="s">
        <v>315</v>
      </c>
      <c r="L24" s="70" t="s">
        <v>292</v>
      </c>
      <c r="M24" s="71" t="s">
        <v>4</v>
      </c>
      <c r="N24" s="76">
        <v>1</v>
      </c>
      <c r="O24" s="71" t="s">
        <v>93</v>
      </c>
      <c r="P24" s="77" t="s">
        <v>78</v>
      </c>
      <c r="Q24" s="71"/>
      <c r="R24" s="76"/>
      <c r="S24" s="66">
        <v>14.999000000000001</v>
      </c>
      <c r="T24" s="75">
        <f t="shared" si="0"/>
        <v>0</v>
      </c>
      <c r="U24" s="75">
        <f t="shared" si="1"/>
        <v>0</v>
      </c>
      <c r="V24" s="64">
        <f t="shared" si="3"/>
        <v>14.999000000000001</v>
      </c>
      <c r="W24" s="63">
        <v>2.2319258718448678</v>
      </c>
      <c r="X24" s="74">
        <f t="shared" si="2"/>
        <v>36.824321766981292</v>
      </c>
      <c r="Y24" s="73">
        <v>0.30555555555555552</v>
      </c>
      <c r="Z24" s="73">
        <v>0.32291666666666669</v>
      </c>
    </row>
    <row r="25" spans="1:26" ht="60" customHeight="1">
      <c r="A25" s="71" t="s">
        <v>278</v>
      </c>
      <c r="B25" s="76">
        <v>141</v>
      </c>
      <c r="C25" s="71"/>
      <c r="D25" s="71"/>
      <c r="E25" s="71"/>
      <c r="F25" s="77" t="s">
        <v>314</v>
      </c>
      <c r="G25" s="76" t="s">
        <v>81</v>
      </c>
      <c r="H25" s="70" t="s">
        <v>313</v>
      </c>
      <c r="I25" s="70" t="s">
        <v>292</v>
      </c>
      <c r="J25" s="71" t="s">
        <v>4</v>
      </c>
      <c r="K25" s="70" t="s">
        <v>312</v>
      </c>
      <c r="L25" s="70" t="s">
        <v>147</v>
      </c>
      <c r="M25" s="71" t="s">
        <v>4</v>
      </c>
      <c r="N25" s="76">
        <v>1</v>
      </c>
      <c r="O25" s="71" t="s">
        <v>93</v>
      </c>
      <c r="P25" s="77" t="s">
        <v>78</v>
      </c>
      <c r="Q25" s="71"/>
      <c r="R25" s="76"/>
      <c r="S25" s="66">
        <v>14.95</v>
      </c>
      <c r="T25" s="75">
        <f t="shared" si="0"/>
        <v>0</v>
      </c>
      <c r="U25" s="75">
        <f t="shared" si="1"/>
        <v>0</v>
      </c>
      <c r="V25" s="64">
        <f t="shared" si="3"/>
        <v>14.95</v>
      </c>
      <c r="W25" s="63">
        <v>2.2319258718448678</v>
      </c>
      <c r="X25" s="74">
        <f t="shared" si="2"/>
        <v>36.704020962488848</v>
      </c>
      <c r="Y25" s="73">
        <v>0.32291666666666669</v>
      </c>
      <c r="Z25" s="73">
        <v>0.33333333333333331</v>
      </c>
    </row>
    <row r="26" spans="1:26" ht="60" customHeight="1">
      <c r="A26" s="71" t="s">
        <v>278</v>
      </c>
      <c r="B26" s="76">
        <v>141</v>
      </c>
      <c r="C26" s="71"/>
      <c r="D26" s="71"/>
      <c r="E26" s="71"/>
      <c r="F26" s="72" t="s">
        <v>311</v>
      </c>
      <c r="G26" s="76" t="s">
        <v>73</v>
      </c>
      <c r="H26" s="70" t="s">
        <v>310</v>
      </c>
      <c r="I26" s="70" t="s">
        <v>147</v>
      </c>
      <c r="J26" s="71" t="s">
        <v>4</v>
      </c>
      <c r="K26" s="70" t="s">
        <v>309</v>
      </c>
      <c r="L26" s="70" t="s">
        <v>308</v>
      </c>
      <c r="M26" s="71" t="s">
        <v>4</v>
      </c>
      <c r="N26" s="76">
        <v>1</v>
      </c>
      <c r="O26" s="71" t="s">
        <v>93</v>
      </c>
      <c r="P26" s="77" t="s">
        <v>78</v>
      </c>
      <c r="Q26" s="71"/>
      <c r="R26" s="76"/>
      <c r="S26" s="66">
        <v>25.021999999999998</v>
      </c>
      <c r="T26" s="75">
        <f t="shared" si="0"/>
        <v>0</v>
      </c>
      <c r="U26" s="75">
        <f t="shared" si="1"/>
        <v>0</v>
      </c>
      <c r="V26" s="64">
        <f t="shared" si="3"/>
        <v>25.021999999999998</v>
      </c>
      <c r="W26" s="63">
        <v>2.2319258718448678</v>
      </c>
      <c r="X26" s="74">
        <f t="shared" si="2"/>
        <v>61.431974081832514</v>
      </c>
      <c r="Y26" s="73">
        <v>0.58680555555555558</v>
      </c>
      <c r="Z26" s="73">
        <v>0.60902777777777783</v>
      </c>
    </row>
    <row r="27" spans="1:26" ht="60" customHeight="1">
      <c r="A27" s="71" t="s">
        <v>278</v>
      </c>
      <c r="B27" s="76">
        <v>145</v>
      </c>
      <c r="C27" s="71"/>
      <c r="D27" s="71"/>
      <c r="E27" s="71"/>
      <c r="F27" s="72" t="s">
        <v>307</v>
      </c>
      <c r="G27" s="76" t="s">
        <v>81</v>
      </c>
      <c r="H27" s="70" t="s">
        <v>293</v>
      </c>
      <c r="I27" s="70" t="s">
        <v>292</v>
      </c>
      <c r="J27" s="71" t="s">
        <v>4</v>
      </c>
      <c r="K27" s="70" t="s">
        <v>306</v>
      </c>
      <c r="L27" s="70" t="s">
        <v>154</v>
      </c>
      <c r="M27" s="71" t="s">
        <v>4</v>
      </c>
      <c r="N27" s="76">
        <v>1</v>
      </c>
      <c r="O27" s="71" t="s">
        <v>93</v>
      </c>
      <c r="P27" s="77" t="s">
        <v>78</v>
      </c>
      <c r="Q27" s="71"/>
      <c r="R27" s="76"/>
      <c r="S27" s="66">
        <v>39.948</v>
      </c>
      <c r="T27" s="75">
        <f t="shared" si="0"/>
        <v>0</v>
      </c>
      <c r="U27" s="75">
        <f t="shared" si="1"/>
        <v>0</v>
      </c>
      <c r="V27" s="64">
        <f t="shared" si="3"/>
        <v>39.948</v>
      </c>
      <c r="W27" s="63">
        <v>2.2319258718448678</v>
      </c>
      <c r="X27" s="74">
        <f t="shared" si="2"/>
        <v>98.077072201304674</v>
      </c>
      <c r="Y27" s="73">
        <v>0.2951388888888889</v>
      </c>
      <c r="Z27" s="73">
        <v>0.33333333333333331</v>
      </c>
    </row>
    <row r="28" spans="1:26" ht="60" customHeight="1">
      <c r="A28" s="71" t="s">
        <v>278</v>
      </c>
      <c r="B28" s="76">
        <v>145</v>
      </c>
      <c r="C28" s="71"/>
      <c r="D28" s="71"/>
      <c r="E28" s="71"/>
      <c r="F28" s="72" t="s">
        <v>305</v>
      </c>
      <c r="G28" s="76" t="s">
        <v>81</v>
      </c>
      <c r="H28" s="70" t="s">
        <v>304</v>
      </c>
      <c r="I28" s="70" t="s">
        <v>303</v>
      </c>
      <c r="J28" s="71" t="s">
        <v>4</v>
      </c>
      <c r="K28" s="70" t="s">
        <v>302</v>
      </c>
      <c r="L28" s="70" t="s">
        <v>299</v>
      </c>
      <c r="M28" s="71" t="s">
        <v>4</v>
      </c>
      <c r="N28" s="76">
        <v>1</v>
      </c>
      <c r="O28" s="71" t="s">
        <v>93</v>
      </c>
      <c r="P28" s="77" t="s">
        <v>78</v>
      </c>
      <c r="Q28" s="71"/>
      <c r="R28" s="76"/>
      <c r="S28" s="66">
        <v>18.818000000000001</v>
      </c>
      <c r="T28" s="75">
        <f t="shared" si="0"/>
        <v>0</v>
      </c>
      <c r="U28" s="75">
        <f t="shared" si="1"/>
        <v>0</v>
      </c>
      <c r="V28" s="64">
        <f t="shared" si="3"/>
        <v>18.818000000000001</v>
      </c>
      <c r="W28" s="63">
        <v>2.2319258718448678</v>
      </c>
      <c r="X28" s="74">
        <f t="shared" si="2"/>
        <v>46.200419162014398</v>
      </c>
      <c r="Y28" s="73">
        <v>0.61319444444444449</v>
      </c>
      <c r="Z28" s="73">
        <v>0.62777777777777777</v>
      </c>
    </row>
    <row r="29" spans="1:26" ht="60" customHeight="1">
      <c r="A29" s="71" t="s">
        <v>278</v>
      </c>
      <c r="B29" s="76">
        <v>145</v>
      </c>
      <c r="C29" s="71"/>
      <c r="D29" s="71"/>
      <c r="E29" s="71"/>
      <c r="F29" s="72" t="s">
        <v>301</v>
      </c>
      <c r="G29" s="76" t="s">
        <v>73</v>
      </c>
      <c r="H29" s="70" t="s">
        <v>300</v>
      </c>
      <c r="I29" s="70" t="s">
        <v>299</v>
      </c>
      <c r="J29" s="71" t="s">
        <v>4</v>
      </c>
      <c r="K29" s="70" t="s">
        <v>293</v>
      </c>
      <c r="L29" s="70" t="s">
        <v>292</v>
      </c>
      <c r="M29" s="71" t="s">
        <v>4</v>
      </c>
      <c r="N29" s="76">
        <v>1</v>
      </c>
      <c r="O29" s="71" t="s">
        <v>93</v>
      </c>
      <c r="P29" s="77" t="s">
        <v>78</v>
      </c>
      <c r="Q29" s="71"/>
      <c r="R29" s="76"/>
      <c r="S29" s="66">
        <v>26.79</v>
      </c>
      <c r="T29" s="75">
        <f t="shared" si="0"/>
        <v>0</v>
      </c>
      <c r="U29" s="75">
        <f t="shared" si="1"/>
        <v>0</v>
      </c>
      <c r="V29" s="64">
        <f t="shared" si="3"/>
        <v>26.79</v>
      </c>
      <c r="W29" s="63">
        <v>2.2319258718448678</v>
      </c>
      <c r="X29" s="74">
        <f t="shared" si="2"/>
        <v>65.772623517396411</v>
      </c>
      <c r="Y29" s="73">
        <v>0.2673611111111111</v>
      </c>
      <c r="Z29" s="73">
        <v>0.2951388888888889</v>
      </c>
    </row>
    <row r="30" spans="1:26" ht="60" customHeight="1">
      <c r="A30" s="71" t="s">
        <v>278</v>
      </c>
      <c r="B30" s="76">
        <v>145</v>
      </c>
      <c r="C30" s="71"/>
      <c r="D30" s="71"/>
      <c r="E30" s="71"/>
      <c r="F30" s="72" t="s">
        <v>298</v>
      </c>
      <c r="G30" s="76" t="s">
        <v>73</v>
      </c>
      <c r="H30" s="70" t="s">
        <v>297</v>
      </c>
      <c r="I30" s="70" t="s">
        <v>154</v>
      </c>
      <c r="J30" s="71" t="s">
        <v>4</v>
      </c>
      <c r="K30" s="70" t="s">
        <v>296</v>
      </c>
      <c r="L30" s="70" t="s">
        <v>292</v>
      </c>
      <c r="M30" s="71" t="s">
        <v>4</v>
      </c>
      <c r="N30" s="76">
        <v>1</v>
      </c>
      <c r="O30" s="71" t="s">
        <v>93</v>
      </c>
      <c r="P30" s="77" t="s">
        <v>78</v>
      </c>
      <c r="Q30" s="71"/>
      <c r="R30" s="76"/>
      <c r="S30" s="66">
        <v>36.502000000000002</v>
      </c>
      <c r="T30" s="75">
        <f t="shared" si="0"/>
        <v>0</v>
      </c>
      <c r="U30" s="75">
        <f t="shared" si="1"/>
        <v>0</v>
      </c>
      <c r="V30" s="64">
        <f t="shared" si="3"/>
        <v>36.502000000000002</v>
      </c>
      <c r="W30" s="63">
        <v>2.2319258718448678</v>
      </c>
      <c r="X30" s="74">
        <f t="shared" si="2"/>
        <v>89.616733991489511</v>
      </c>
      <c r="Y30" s="73">
        <v>0.55694444444444446</v>
      </c>
      <c r="Z30" s="73">
        <v>0.59583333333333333</v>
      </c>
    </row>
    <row r="31" spans="1:26" ht="60" customHeight="1">
      <c r="A31" s="71" t="s">
        <v>278</v>
      </c>
      <c r="B31" s="76">
        <v>145</v>
      </c>
      <c r="C31" s="71"/>
      <c r="D31" s="71"/>
      <c r="E31" s="71"/>
      <c r="F31" s="72" t="s">
        <v>295</v>
      </c>
      <c r="G31" s="76" t="s">
        <v>73</v>
      </c>
      <c r="H31" s="70" t="s">
        <v>294</v>
      </c>
      <c r="I31" s="70" t="s">
        <v>292</v>
      </c>
      <c r="J31" s="71" t="s">
        <v>4</v>
      </c>
      <c r="K31" s="70" t="s">
        <v>293</v>
      </c>
      <c r="L31" s="70" t="s">
        <v>292</v>
      </c>
      <c r="M31" s="71" t="s">
        <v>4</v>
      </c>
      <c r="N31" s="76">
        <v>1</v>
      </c>
      <c r="O31" s="71" t="s">
        <v>93</v>
      </c>
      <c r="P31" s="77" t="s">
        <v>78</v>
      </c>
      <c r="Q31" s="71"/>
      <c r="R31" s="76"/>
      <c r="S31" s="66">
        <v>6.0670000000000002</v>
      </c>
      <c r="T31" s="75">
        <f t="shared" si="0"/>
        <v>0</v>
      </c>
      <c r="U31" s="75">
        <f t="shared" si="1"/>
        <v>0</v>
      </c>
      <c r="V31" s="64">
        <f t="shared" si="3"/>
        <v>6.0670000000000002</v>
      </c>
      <c r="W31" s="63">
        <v>2.2319258718448678</v>
      </c>
      <c r="X31" s="74">
        <f t="shared" si="2"/>
        <v>14.895203690931096</v>
      </c>
      <c r="Y31" s="73">
        <v>0.59583333333333333</v>
      </c>
      <c r="Z31" s="73">
        <v>0.60277777777777775</v>
      </c>
    </row>
    <row r="32" spans="1:26" ht="60" customHeight="1">
      <c r="A32" s="71" t="s">
        <v>278</v>
      </c>
      <c r="B32" s="76">
        <v>154</v>
      </c>
      <c r="C32" s="71"/>
      <c r="D32" s="71"/>
      <c r="E32" s="71"/>
      <c r="F32" s="72" t="s">
        <v>291</v>
      </c>
      <c r="G32" s="76" t="s">
        <v>73</v>
      </c>
      <c r="H32" s="70" t="s">
        <v>290</v>
      </c>
      <c r="I32" s="70" t="s">
        <v>289</v>
      </c>
      <c r="J32" s="71" t="s">
        <v>4</v>
      </c>
      <c r="K32" s="70" t="s">
        <v>288</v>
      </c>
      <c r="L32" s="70" t="s">
        <v>287</v>
      </c>
      <c r="M32" s="71" t="s">
        <v>4</v>
      </c>
      <c r="N32" s="76">
        <v>1</v>
      </c>
      <c r="O32" s="71" t="s">
        <v>93</v>
      </c>
      <c r="P32" s="77" t="s">
        <v>78</v>
      </c>
      <c r="Q32" s="71"/>
      <c r="R32" s="76"/>
      <c r="S32" s="66">
        <v>34.901000000000003</v>
      </c>
      <c r="T32" s="75">
        <f t="shared" si="0"/>
        <v>0</v>
      </c>
      <c r="U32" s="75">
        <f t="shared" si="1"/>
        <v>0</v>
      </c>
      <c r="V32" s="64">
        <f t="shared" si="3"/>
        <v>34.901000000000003</v>
      </c>
      <c r="W32" s="63">
        <v>2.2319258718448678</v>
      </c>
      <c r="X32" s="74">
        <f t="shared" si="2"/>
        <v>85.686089338583514</v>
      </c>
      <c r="Y32" s="73">
        <v>0.59027777777777779</v>
      </c>
      <c r="Z32" s="73">
        <v>0.61805555555555558</v>
      </c>
    </row>
    <row r="33" spans="1:26" ht="60" customHeight="1">
      <c r="A33" s="71" t="s">
        <v>278</v>
      </c>
      <c r="B33" s="76">
        <v>157</v>
      </c>
      <c r="C33" s="71"/>
      <c r="D33" s="71"/>
      <c r="E33" s="71"/>
      <c r="F33" s="72" t="s">
        <v>286</v>
      </c>
      <c r="G33" s="76" t="s">
        <v>81</v>
      </c>
      <c r="H33" s="70" t="s">
        <v>285</v>
      </c>
      <c r="I33" s="70" t="s">
        <v>275</v>
      </c>
      <c r="J33" s="71" t="s">
        <v>4</v>
      </c>
      <c r="K33" s="70" t="s">
        <v>284</v>
      </c>
      <c r="L33" s="70" t="s">
        <v>279</v>
      </c>
      <c r="M33" s="71" t="s">
        <v>4</v>
      </c>
      <c r="N33" s="76">
        <v>3</v>
      </c>
      <c r="O33" s="71" t="s">
        <v>93</v>
      </c>
      <c r="P33" s="77" t="s">
        <v>78</v>
      </c>
      <c r="Q33" s="71"/>
      <c r="R33" s="76"/>
      <c r="S33" s="66">
        <v>14.196999999999999</v>
      </c>
      <c r="T33" s="75">
        <f t="shared" si="0"/>
        <v>0</v>
      </c>
      <c r="U33" s="75">
        <f t="shared" si="1"/>
        <v>0</v>
      </c>
      <c r="V33" s="64">
        <f t="shared" si="3"/>
        <v>42.590999999999994</v>
      </c>
      <c r="W33" s="63">
        <v>2.2319258718448678</v>
      </c>
      <c r="X33" s="74">
        <f t="shared" si="2"/>
        <v>104.56595028851923</v>
      </c>
      <c r="Y33" s="73" t="s">
        <v>283</v>
      </c>
      <c r="Z33" s="73" t="s">
        <v>282</v>
      </c>
    </row>
    <row r="34" spans="1:26" ht="60" customHeight="1">
      <c r="A34" s="68" t="s">
        <v>278</v>
      </c>
      <c r="B34" s="67">
        <v>157</v>
      </c>
      <c r="C34" s="68"/>
      <c r="D34" s="68"/>
      <c r="E34" s="68"/>
      <c r="F34" s="72" t="s">
        <v>281</v>
      </c>
      <c r="G34" s="67" t="s">
        <v>73</v>
      </c>
      <c r="H34" s="70" t="s">
        <v>280</v>
      </c>
      <c r="I34" s="70" t="s">
        <v>279</v>
      </c>
      <c r="J34" s="71" t="s">
        <v>4</v>
      </c>
      <c r="K34" s="70" t="s">
        <v>276</v>
      </c>
      <c r="L34" s="70" t="s">
        <v>275</v>
      </c>
      <c r="M34" s="68" t="s">
        <v>4</v>
      </c>
      <c r="N34" s="67">
        <v>1</v>
      </c>
      <c r="O34" s="68" t="s">
        <v>93</v>
      </c>
      <c r="P34" s="69" t="s">
        <v>78</v>
      </c>
      <c r="Q34" s="68"/>
      <c r="R34" s="67"/>
      <c r="S34" s="66">
        <v>3.915</v>
      </c>
      <c r="T34" s="65">
        <f t="shared" si="0"/>
        <v>0</v>
      </c>
      <c r="U34" s="65">
        <f t="shared" si="1"/>
        <v>0</v>
      </c>
      <c r="V34" s="64">
        <f t="shared" si="3"/>
        <v>3.915</v>
      </c>
      <c r="W34" s="63">
        <v>2.2319258718448678</v>
      </c>
      <c r="X34" s="62">
        <f t="shared" si="2"/>
        <v>9.6117887670999238</v>
      </c>
      <c r="Y34" s="61">
        <v>0.30902777777777779</v>
      </c>
      <c r="Z34" s="61">
        <v>0.31527777777777777</v>
      </c>
    </row>
    <row r="35" spans="1:26" ht="60" customHeight="1">
      <c r="A35" s="68" t="s">
        <v>278</v>
      </c>
      <c r="B35" s="67">
        <v>157</v>
      </c>
      <c r="C35" s="68"/>
      <c r="D35" s="68"/>
      <c r="E35" s="68"/>
      <c r="F35" s="72" t="s">
        <v>277</v>
      </c>
      <c r="G35" s="67" t="s">
        <v>73</v>
      </c>
      <c r="H35" s="70" t="s">
        <v>276</v>
      </c>
      <c r="I35" s="70" t="s">
        <v>275</v>
      </c>
      <c r="J35" s="71" t="s">
        <v>4</v>
      </c>
      <c r="K35" s="70" t="s">
        <v>274</v>
      </c>
      <c r="L35" s="70" t="s">
        <v>273</v>
      </c>
      <c r="M35" s="68" t="s">
        <v>4</v>
      </c>
      <c r="N35" s="67">
        <v>2</v>
      </c>
      <c r="O35" s="68" t="s">
        <v>93</v>
      </c>
      <c r="P35" s="69" t="s">
        <v>78</v>
      </c>
      <c r="Q35" s="68"/>
      <c r="R35" s="67"/>
      <c r="S35" s="66">
        <v>8.6929999999999996</v>
      </c>
      <c r="T35" s="65">
        <f t="shared" si="0"/>
        <v>0</v>
      </c>
      <c r="U35" s="65">
        <f t="shared" si="1"/>
        <v>0</v>
      </c>
      <c r="V35" s="64">
        <f t="shared" si="3"/>
        <v>17.385999999999999</v>
      </c>
      <c r="W35" s="63">
        <v>2.2319258718448678</v>
      </c>
      <c r="X35" s="62">
        <f t="shared" si="2"/>
        <v>42.684689528684359</v>
      </c>
      <c r="Y35" s="61" t="s">
        <v>272</v>
      </c>
      <c r="Z35" s="61" t="s">
        <v>271</v>
      </c>
    </row>
    <row r="36" spans="1:26" ht="15.5">
      <c r="F36" s="60"/>
      <c r="S36" s="60"/>
      <c r="U36" s="55" t="s">
        <v>270</v>
      </c>
      <c r="V36" s="59">
        <f>SUM(V9:V35)</f>
        <v>685.09399999999971</v>
      </c>
      <c r="W36" s="58"/>
      <c r="X36" s="57">
        <f>SUM(X9:X35)</f>
        <v>1681.9869255702567</v>
      </c>
      <c r="Y36" s="56"/>
      <c r="Z36" s="56"/>
    </row>
    <row r="38" spans="1:26">
      <c r="N38" s="55">
        <v>12</v>
      </c>
    </row>
  </sheetData>
  <mergeCells count="6">
    <mergeCell ref="A6:G6"/>
    <mergeCell ref="A1:D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0"/>
  <sheetViews>
    <sheetView topLeftCell="G1" zoomScale="98" zoomScaleNormal="98" workbookViewId="0">
      <selection activeCell="S2" sqref="S2"/>
    </sheetView>
  </sheetViews>
  <sheetFormatPr defaultRowHeight="12.5"/>
  <cols>
    <col min="1" max="1" width="9.81640625" style="27" customWidth="1"/>
    <col min="2" max="2" width="8.7265625" style="27" customWidth="1"/>
    <col min="3" max="3" width="14" style="27" customWidth="1"/>
    <col min="4" max="4" width="8.1796875" style="27" customWidth="1"/>
    <col min="5" max="5" width="12.1796875" style="27" customWidth="1"/>
    <col min="6" max="6" width="255.7265625" style="27" customWidth="1"/>
    <col min="7" max="7" width="6.7265625" style="27" customWidth="1"/>
    <col min="8" max="8" width="32.26953125" style="27" customWidth="1"/>
    <col min="9" max="9" width="18.1796875" style="27" customWidth="1"/>
    <col min="10" max="10" width="15.54296875" style="27" hidden="1" customWidth="1"/>
    <col min="11" max="11" width="32.26953125" style="27" customWidth="1"/>
    <col min="12" max="12" width="18.1796875" style="27" customWidth="1"/>
    <col min="13" max="13" width="13.26953125" style="27" customWidth="1"/>
    <col min="14" max="14" width="8" style="28" customWidth="1"/>
    <col min="15" max="15" width="9.26953125" style="27" customWidth="1"/>
    <col min="16" max="16" width="59.7265625" style="27" customWidth="1"/>
    <col min="17" max="17" width="7.453125" style="28" customWidth="1"/>
    <col min="18" max="18" width="9.7265625" style="28" customWidth="1"/>
    <col min="19" max="19" width="9.1796875" style="27"/>
    <col min="20" max="20" width="14.81640625" style="27" customWidth="1"/>
    <col min="21" max="21" width="19" style="27" customWidth="1"/>
    <col min="22" max="22" width="16.26953125" style="27" customWidth="1"/>
    <col min="23" max="256" width="9.1796875" style="27"/>
    <col min="257" max="257" width="9.81640625" style="27" customWidth="1"/>
    <col min="258" max="258" width="8.7265625" style="27" customWidth="1"/>
    <col min="259" max="259" width="14" style="27" customWidth="1"/>
    <col min="260" max="260" width="8.1796875" style="27" customWidth="1"/>
    <col min="261" max="261" width="12.1796875" style="27" customWidth="1"/>
    <col min="262" max="262" width="255.7265625" style="27" customWidth="1"/>
    <col min="263" max="263" width="6.7265625" style="27" customWidth="1"/>
    <col min="264" max="264" width="32.26953125" style="27" customWidth="1"/>
    <col min="265" max="265" width="18.1796875" style="27" customWidth="1"/>
    <col min="266" max="266" width="0" style="27" hidden="1" customWidth="1"/>
    <col min="267" max="267" width="32.26953125" style="27" customWidth="1"/>
    <col min="268" max="268" width="18.1796875" style="27" customWidth="1"/>
    <col min="269" max="269" width="13.26953125" style="27" customWidth="1"/>
    <col min="270" max="270" width="8" style="27" customWidth="1"/>
    <col min="271" max="271" width="9.26953125" style="27" customWidth="1"/>
    <col min="272" max="272" width="59.7265625" style="27" customWidth="1"/>
    <col min="273" max="273" width="7.453125" style="27" customWidth="1"/>
    <col min="274" max="274" width="9.7265625" style="27" customWidth="1"/>
    <col min="275" max="275" width="9.1796875" style="27"/>
    <col min="276" max="276" width="14.81640625" style="27" customWidth="1"/>
    <col min="277" max="277" width="19" style="27" customWidth="1"/>
    <col min="278" max="278" width="16.26953125" style="27" customWidth="1"/>
    <col min="279" max="512" width="9.1796875" style="27"/>
    <col min="513" max="513" width="9.81640625" style="27" customWidth="1"/>
    <col min="514" max="514" width="8.7265625" style="27" customWidth="1"/>
    <col min="515" max="515" width="14" style="27" customWidth="1"/>
    <col min="516" max="516" width="8.1796875" style="27" customWidth="1"/>
    <col min="517" max="517" width="12.1796875" style="27" customWidth="1"/>
    <col min="518" max="518" width="255.7265625" style="27" customWidth="1"/>
    <col min="519" max="519" width="6.7265625" style="27" customWidth="1"/>
    <col min="520" max="520" width="32.26953125" style="27" customWidth="1"/>
    <col min="521" max="521" width="18.1796875" style="27" customWidth="1"/>
    <col min="522" max="522" width="0" style="27" hidden="1" customWidth="1"/>
    <col min="523" max="523" width="32.26953125" style="27" customWidth="1"/>
    <col min="524" max="524" width="18.1796875" style="27" customWidth="1"/>
    <col min="525" max="525" width="13.26953125" style="27" customWidth="1"/>
    <col min="526" max="526" width="8" style="27" customWidth="1"/>
    <col min="527" max="527" width="9.26953125" style="27" customWidth="1"/>
    <col min="528" max="528" width="59.7265625" style="27" customWidth="1"/>
    <col min="529" max="529" width="7.453125" style="27" customWidth="1"/>
    <col min="530" max="530" width="9.7265625" style="27" customWidth="1"/>
    <col min="531" max="531" width="9.1796875" style="27"/>
    <col min="532" max="532" width="14.81640625" style="27" customWidth="1"/>
    <col min="533" max="533" width="19" style="27" customWidth="1"/>
    <col min="534" max="534" width="16.26953125" style="27" customWidth="1"/>
    <col min="535" max="768" width="9.1796875" style="27"/>
    <col min="769" max="769" width="9.81640625" style="27" customWidth="1"/>
    <col min="770" max="770" width="8.7265625" style="27" customWidth="1"/>
    <col min="771" max="771" width="14" style="27" customWidth="1"/>
    <col min="772" max="772" width="8.1796875" style="27" customWidth="1"/>
    <col min="773" max="773" width="12.1796875" style="27" customWidth="1"/>
    <col min="774" max="774" width="255.7265625" style="27" customWidth="1"/>
    <col min="775" max="775" width="6.7265625" style="27" customWidth="1"/>
    <col min="776" max="776" width="32.26953125" style="27" customWidth="1"/>
    <col min="777" max="777" width="18.1796875" style="27" customWidth="1"/>
    <col min="778" max="778" width="0" style="27" hidden="1" customWidth="1"/>
    <col min="779" max="779" width="32.26953125" style="27" customWidth="1"/>
    <col min="780" max="780" width="18.1796875" style="27" customWidth="1"/>
    <col min="781" max="781" width="13.26953125" style="27" customWidth="1"/>
    <col min="782" max="782" width="8" style="27" customWidth="1"/>
    <col min="783" max="783" width="9.26953125" style="27" customWidth="1"/>
    <col min="784" max="784" width="59.7265625" style="27" customWidth="1"/>
    <col min="785" max="785" width="7.453125" style="27" customWidth="1"/>
    <col min="786" max="786" width="9.7265625" style="27" customWidth="1"/>
    <col min="787" max="787" width="9.1796875" style="27"/>
    <col min="788" max="788" width="14.81640625" style="27" customWidth="1"/>
    <col min="789" max="789" width="19" style="27" customWidth="1"/>
    <col min="790" max="790" width="16.26953125" style="27" customWidth="1"/>
    <col min="791" max="1024" width="9.1796875" style="27"/>
    <col min="1025" max="1025" width="9.81640625" style="27" customWidth="1"/>
    <col min="1026" max="1026" width="8.7265625" style="27" customWidth="1"/>
    <col min="1027" max="1027" width="14" style="27" customWidth="1"/>
    <col min="1028" max="1028" width="8.1796875" style="27" customWidth="1"/>
    <col min="1029" max="1029" width="12.1796875" style="27" customWidth="1"/>
    <col min="1030" max="1030" width="255.7265625" style="27" customWidth="1"/>
    <col min="1031" max="1031" width="6.7265625" style="27" customWidth="1"/>
    <col min="1032" max="1032" width="32.26953125" style="27" customWidth="1"/>
    <col min="1033" max="1033" width="18.1796875" style="27" customWidth="1"/>
    <col min="1034" max="1034" width="0" style="27" hidden="1" customWidth="1"/>
    <col min="1035" max="1035" width="32.26953125" style="27" customWidth="1"/>
    <col min="1036" max="1036" width="18.1796875" style="27" customWidth="1"/>
    <col min="1037" max="1037" width="13.26953125" style="27" customWidth="1"/>
    <col min="1038" max="1038" width="8" style="27" customWidth="1"/>
    <col min="1039" max="1039" width="9.26953125" style="27" customWidth="1"/>
    <col min="1040" max="1040" width="59.7265625" style="27" customWidth="1"/>
    <col min="1041" max="1041" width="7.453125" style="27" customWidth="1"/>
    <col min="1042" max="1042" width="9.7265625" style="27" customWidth="1"/>
    <col min="1043" max="1043" width="9.1796875" style="27"/>
    <col min="1044" max="1044" width="14.81640625" style="27" customWidth="1"/>
    <col min="1045" max="1045" width="19" style="27" customWidth="1"/>
    <col min="1046" max="1046" width="16.26953125" style="27" customWidth="1"/>
    <col min="1047" max="1280" width="9.1796875" style="27"/>
    <col min="1281" max="1281" width="9.81640625" style="27" customWidth="1"/>
    <col min="1282" max="1282" width="8.7265625" style="27" customWidth="1"/>
    <col min="1283" max="1283" width="14" style="27" customWidth="1"/>
    <col min="1284" max="1284" width="8.1796875" style="27" customWidth="1"/>
    <col min="1285" max="1285" width="12.1796875" style="27" customWidth="1"/>
    <col min="1286" max="1286" width="255.7265625" style="27" customWidth="1"/>
    <col min="1287" max="1287" width="6.7265625" style="27" customWidth="1"/>
    <col min="1288" max="1288" width="32.26953125" style="27" customWidth="1"/>
    <col min="1289" max="1289" width="18.1796875" style="27" customWidth="1"/>
    <col min="1290" max="1290" width="0" style="27" hidden="1" customWidth="1"/>
    <col min="1291" max="1291" width="32.26953125" style="27" customWidth="1"/>
    <col min="1292" max="1292" width="18.1796875" style="27" customWidth="1"/>
    <col min="1293" max="1293" width="13.26953125" style="27" customWidth="1"/>
    <col min="1294" max="1294" width="8" style="27" customWidth="1"/>
    <col min="1295" max="1295" width="9.26953125" style="27" customWidth="1"/>
    <col min="1296" max="1296" width="59.7265625" style="27" customWidth="1"/>
    <col min="1297" max="1297" width="7.453125" style="27" customWidth="1"/>
    <col min="1298" max="1298" width="9.7265625" style="27" customWidth="1"/>
    <col min="1299" max="1299" width="9.1796875" style="27"/>
    <col min="1300" max="1300" width="14.81640625" style="27" customWidth="1"/>
    <col min="1301" max="1301" width="19" style="27" customWidth="1"/>
    <col min="1302" max="1302" width="16.26953125" style="27" customWidth="1"/>
    <col min="1303" max="1536" width="9.1796875" style="27"/>
    <col min="1537" max="1537" width="9.81640625" style="27" customWidth="1"/>
    <col min="1538" max="1538" width="8.7265625" style="27" customWidth="1"/>
    <col min="1539" max="1539" width="14" style="27" customWidth="1"/>
    <col min="1540" max="1540" width="8.1796875" style="27" customWidth="1"/>
    <col min="1541" max="1541" width="12.1796875" style="27" customWidth="1"/>
    <col min="1542" max="1542" width="255.7265625" style="27" customWidth="1"/>
    <col min="1543" max="1543" width="6.7265625" style="27" customWidth="1"/>
    <col min="1544" max="1544" width="32.26953125" style="27" customWidth="1"/>
    <col min="1545" max="1545" width="18.1796875" style="27" customWidth="1"/>
    <col min="1546" max="1546" width="0" style="27" hidden="1" customWidth="1"/>
    <col min="1547" max="1547" width="32.26953125" style="27" customWidth="1"/>
    <col min="1548" max="1548" width="18.1796875" style="27" customWidth="1"/>
    <col min="1549" max="1549" width="13.26953125" style="27" customWidth="1"/>
    <col min="1550" max="1550" width="8" style="27" customWidth="1"/>
    <col min="1551" max="1551" width="9.26953125" style="27" customWidth="1"/>
    <col min="1552" max="1552" width="59.7265625" style="27" customWidth="1"/>
    <col min="1553" max="1553" width="7.453125" style="27" customWidth="1"/>
    <col min="1554" max="1554" width="9.7265625" style="27" customWidth="1"/>
    <col min="1555" max="1555" width="9.1796875" style="27"/>
    <col min="1556" max="1556" width="14.81640625" style="27" customWidth="1"/>
    <col min="1557" max="1557" width="19" style="27" customWidth="1"/>
    <col min="1558" max="1558" width="16.26953125" style="27" customWidth="1"/>
    <col min="1559" max="1792" width="9.1796875" style="27"/>
    <col min="1793" max="1793" width="9.81640625" style="27" customWidth="1"/>
    <col min="1794" max="1794" width="8.7265625" style="27" customWidth="1"/>
    <col min="1795" max="1795" width="14" style="27" customWidth="1"/>
    <col min="1796" max="1796" width="8.1796875" style="27" customWidth="1"/>
    <col min="1797" max="1797" width="12.1796875" style="27" customWidth="1"/>
    <col min="1798" max="1798" width="255.7265625" style="27" customWidth="1"/>
    <col min="1799" max="1799" width="6.7265625" style="27" customWidth="1"/>
    <col min="1800" max="1800" width="32.26953125" style="27" customWidth="1"/>
    <col min="1801" max="1801" width="18.1796875" style="27" customWidth="1"/>
    <col min="1802" max="1802" width="0" style="27" hidden="1" customWidth="1"/>
    <col min="1803" max="1803" width="32.26953125" style="27" customWidth="1"/>
    <col min="1804" max="1804" width="18.1796875" style="27" customWidth="1"/>
    <col min="1805" max="1805" width="13.26953125" style="27" customWidth="1"/>
    <col min="1806" max="1806" width="8" style="27" customWidth="1"/>
    <col min="1807" max="1807" width="9.26953125" style="27" customWidth="1"/>
    <col min="1808" max="1808" width="59.7265625" style="27" customWidth="1"/>
    <col min="1809" max="1809" width="7.453125" style="27" customWidth="1"/>
    <col min="1810" max="1810" width="9.7265625" style="27" customWidth="1"/>
    <col min="1811" max="1811" width="9.1796875" style="27"/>
    <col min="1812" max="1812" width="14.81640625" style="27" customWidth="1"/>
    <col min="1813" max="1813" width="19" style="27" customWidth="1"/>
    <col min="1814" max="1814" width="16.26953125" style="27" customWidth="1"/>
    <col min="1815" max="2048" width="9.1796875" style="27"/>
    <col min="2049" max="2049" width="9.81640625" style="27" customWidth="1"/>
    <col min="2050" max="2050" width="8.7265625" style="27" customWidth="1"/>
    <col min="2051" max="2051" width="14" style="27" customWidth="1"/>
    <col min="2052" max="2052" width="8.1796875" style="27" customWidth="1"/>
    <col min="2053" max="2053" width="12.1796875" style="27" customWidth="1"/>
    <col min="2054" max="2054" width="255.7265625" style="27" customWidth="1"/>
    <col min="2055" max="2055" width="6.7265625" style="27" customWidth="1"/>
    <col min="2056" max="2056" width="32.26953125" style="27" customWidth="1"/>
    <col min="2057" max="2057" width="18.1796875" style="27" customWidth="1"/>
    <col min="2058" max="2058" width="0" style="27" hidden="1" customWidth="1"/>
    <col min="2059" max="2059" width="32.26953125" style="27" customWidth="1"/>
    <col min="2060" max="2060" width="18.1796875" style="27" customWidth="1"/>
    <col min="2061" max="2061" width="13.26953125" style="27" customWidth="1"/>
    <col min="2062" max="2062" width="8" style="27" customWidth="1"/>
    <col min="2063" max="2063" width="9.26953125" style="27" customWidth="1"/>
    <col min="2064" max="2064" width="59.7265625" style="27" customWidth="1"/>
    <col min="2065" max="2065" width="7.453125" style="27" customWidth="1"/>
    <col min="2066" max="2066" width="9.7265625" style="27" customWidth="1"/>
    <col min="2067" max="2067" width="9.1796875" style="27"/>
    <col min="2068" max="2068" width="14.81640625" style="27" customWidth="1"/>
    <col min="2069" max="2069" width="19" style="27" customWidth="1"/>
    <col min="2070" max="2070" width="16.26953125" style="27" customWidth="1"/>
    <col min="2071" max="2304" width="9.1796875" style="27"/>
    <col min="2305" max="2305" width="9.81640625" style="27" customWidth="1"/>
    <col min="2306" max="2306" width="8.7265625" style="27" customWidth="1"/>
    <col min="2307" max="2307" width="14" style="27" customWidth="1"/>
    <col min="2308" max="2308" width="8.1796875" style="27" customWidth="1"/>
    <col min="2309" max="2309" width="12.1796875" style="27" customWidth="1"/>
    <col min="2310" max="2310" width="255.7265625" style="27" customWidth="1"/>
    <col min="2311" max="2311" width="6.7265625" style="27" customWidth="1"/>
    <col min="2312" max="2312" width="32.26953125" style="27" customWidth="1"/>
    <col min="2313" max="2313" width="18.1796875" style="27" customWidth="1"/>
    <col min="2314" max="2314" width="0" style="27" hidden="1" customWidth="1"/>
    <col min="2315" max="2315" width="32.26953125" style="27" customWidth="1"/>
    <col min="2316" max="2316" width="18.1796875" style="27" customWidth="1"/>
    <col min="2317" max="2317" width="13.26953125" style="27" customWidth="1"/>
    <col min="2318" max="2318" width="8" style="27" customWidth="1"/>
    <col min="2319" max="2319" width="9.26953125" style="27" customWidth="1"/>
    <col min="2320" max="2320" width="59.7265625" style="27" customWidth="1"/>
    <col min="2321" max="2321" width="7.453125" style="27" customWidth="1"/>
    <col min="2322" max="2322" width="9.7265625" style="27" customWidth="1"/>
    <col min="2323" max="2323" width="9.1796875" style="27"/>
    <col min="2324" max="2324" width="14.81640625" style="27" customWidth="1"/>
    <col min="2325" max="2325" width="19" style="27" customWidth="1"/>
    <col min="2326" max="2326" width="16.26953125" style="27" customWidth="1"/>
    <col min="2327" max="2560" width="9.1796875" style="27"/>
    <col min="2561" max="2561" width="9.81640625" style="27" customWidth="1"/>
    <col min="2562" max="2562" width="8.7265625" style="27" customWidth="1"/>
    <col min="2563" max="2563" width="14" style="27" customWidth="1"/>
    <col min="2564" max="2564" width="8.1796875" style="27" customWidth="1"/>
    <col min="2565" max="2565" width="12.1796875" style="27" customWidth="1"/>
    <col min="2566" max="2566" width="255.7265625" style="27" customWidth="1"/>
    <col min="2567" max="2567" width="6.7265625" style="27" customWidth="1"/>
    <col min="2568" max="2568" width="32.26953125" style="27" customWidth="1"/>
    <col min="2569" max="2569" width="18.1796875" style="27" customWidth="1"/>
    <col min="2570" max="2570" width="0" style="27" hidden="1" customWidth="1"/>
    <col min="2571" max="2571" width="32.26953125" style="27" customWidth="1"/>
    <col min="2572" max="2572" width="18.1796875" style="27" customWidth="1"/>
    <col min="2573" max="2573" width="13.26953125" style="27" customWidth="1"/>
    <col min="2574" max="2574" width="8" style="27" customWidth="1"/>
    <col min="2575" max="2575" width="9.26953125" style="27" customWidth="1"/>
    <col min="2576" max="2576" width="59.7265625" style="27" customWidth="1"/>
    <col min="2577" max="2577" width="7.453125" style="27" customWidth="1"/>
    <col min="2578" max="2578" width="9.7265625" style="27" customWidth="1"/>
    <col min="2579" max="2579" width="9.1796875" style="27"/>
    <col min="2580" max="2580" width="14.81640625" style="27" customWidth="1"/>
    <col min="2581" max="2581" width="19" style="27" customWidth="1"/>
    <col min="2582" max="2582" width="16.26953125" style="27" customWidth="1"/>
    <col min="2583" max="2816" width="9.1796875" style="27"/>
    <col min="2817" max="2817" width="9.81640625" style="27" customWidth="1"/>
    <col min="2818" max="2818" width="8.7265625" style="27" customWidth="1"/>
    <col min="2819" max="2819" width="14" style="27" customWidth="1"/>
    <col min="2820" max="2820" width="8.1796875" style="27" customWidth="1"/>
    <col min="2821" max="2821" width="12.1796875" style="27" customWidth="1"/>
    <col min="2822" max="2822" width="255.7265625" style="27" customWidth="1"/>
    <col min="2823" max="2823" width="6.7265625" style="27" customWidth="1"/>
    <col min="2824" max="2824" width="32.26953125" style="27" customWidth="1"/>
    <col min="2825" max="2825" width="18.1796875" style="27" customWidth="1"/>
    <col min="2826" max="2826" width="0" style="27" hidden="1" customWidth="1"/>
    <col min="2827" max="2827" width="32.26953125" style="27" customWidth="1"/>
    <col min="2828" max="2828" width="18.1796875" style="27" customWidth="1"/>
    <col min="2829" max="2829" width="13.26953125" style="27" customWidth="1"/>
    <col min="2830" max="2830" width="8" style="27" customWidth="1"/>
    <col min="2831" max="2831" width="9.26953125" style="27" customWidth="1"/>
    <col min="2832" max="2832" width="59.7265625" style="27" customWidth="1"/>
    <col min="2833" max="2833" width="7.453125" style="27" customWidth="1"/>
    <col min="2834" max="2834" width="9.7265625" style="27" customWidth="1"/>
    <col min="2835" max="2835" width="9.1796875" style="27"/>
    <col min="2836" max="2836" width="14.81640625" style="27" customWidth="1"/>
    <col min="2837" max="2837" width="19" style="27" customWidth="1"/>
    <col min="2838" max="2838" width="16.26953125" style="27" customWidth="1"/>
    <col min="2839" max="3072" width="9.1796875" style="27"/>
    <col min="3073" max="3073" width="9.81640625" style="27" customWidth="1"/>
    <col min="3074" max="3074" width="8.7265625" style="27" customWidth="1"/>
    <col min="3075" max="3075" width="14" style="27" customWidth="1"/>
    <col min="3076" max="3076" width="8.1796875" style="27" customWidth="1"/>
    <col min="3077" max="3077" width="12.1796875" style="27" customWidth="1"/>
    <col min="3078" max="3078" width="255.7265625" style="27" customWidth="1"/>
    <col min="3079" max="3079" width="6.7265625" style="27" customWidth="1"/>
    <col min="3080" max="3080" width="32.26953125" style="27" customWidth="1"/>
    <col min="3081" max="3081" width="18.1796875" style="27" customWidth="1"/>
    <col min="3082" max="3082" width="0" style="27" hidden="1" customWidth="1"/>
    <col min="3083" max="3083" width="32.26953125" style="27" customWidth="1"/>
    <col min="3084" max="3084" width="18.1796875" style="27" customWidth="1"/>
    <col min="3085" max="3085" width="13.26953125" style="27" customWidth="1"/>
    <col min="3086" max="3086" width="8" style="27" customWidth="1"/>
    <col min="3087" max="3087" width="9.26953125" style="27" customWidth="1"/>
    <col min="3088" max="3088" width="59.7265625" style="27" customWidth="1"/>
    <col min="3089" max="3089" width="7.453125" style="27" customWidth="1"/>
    <col min="3090" max="3090" width="9.7265625" style="27" customWidth="1"/>
    <col min="3091" max="3091" width="9.1796875" style="27"/>
    <col min="3092" max="3092" width="14.81640625" style="27" customWidth="1"/>
    <col min="3093" max="3093" width="19" style="27" customWidth="1"/>
    <col min="3094" max="3094" width="16.26953125" style="27" customWidth="1"/>
    <col min="3095" max="3328" width="9.1796875" style="27"/>
    <col min="3329" max="3329" width="9.81640625" style="27" customWidth="1"/>
    <col min="3330" max="3330" width="8.7265625" style="27" customWidth="1"/>
    <col min="3331" max="3331" width="14" style="27" customWidth="1"/>
    <col min="3332" max="3332" width="8.1796875" style="27" customWidth="1"/>
    <col min="3333" max="3333" width="12.1796875" style="27" customWidth="1"/>
    <col min="3334" max="3334" width="255.7265625" style="27" customWidth="1"/>
    <col min="3335" max="3335" width="6.7265625" style="27" customWidth="1"/>
    <col min="3336" max="3336" width="32.26953125" style="27" customWidth="1"/>
    <col min="3337" max="3337" width="18.1796875" style="27" customWidth="1"/>
    <col min="3338" max="3338" width="0" style="27" hidden="1" customWidth="1"/>
    <col min="3339" max="3339" width="32.26953125" style="27" customWidth="1"/>
    <col min="3340" max="3340" width="18.1796875" style="27" customWidth="1"/>
    <col min="3341" max="3341" width="13.26953125" style="27" customWidth="1"/>
    <col min="3342" max="3342" width="8" style="27" customWidth="1"/>
    <col min="3343" max="3343" width="9.26953125" style="27" customWidth="1"/>
    <col min="3344" max="3344" width="59.7265625" style="27" customWidth="1"/>
    <col min="3345" max="3345" width="7.453125" style="27" customWidth="1"/>
    <col min="3346" max="3346" width="9.7265625" style="27" customWidth="1"/>
    <col min="3347" max="3347" width="9.1796875" style="27"/>
    <col min="3348" max="3348" width="14.81640625" style="27" customWidth="1"/>
    <col min="3349" max="3349" width="19" style="27" customWidth="1"/>
    <col min="3350" max="3350" width="16.26953125" style="27" customWidth="1"/>
    <col min="3351" max="3584" width="9.1796875" style="27"/>
    <col min="3585" max="3585" width="9.81640625" style="27" customWidth="1"/>
    <col min="3586" max="3586" width="8.7265625" style="27" customWidth="1"/>
    <col min="3587" max="3587" width="14" style="27" customWidth="1"/>
    <col min="3588" max="3588" width="8.1796875" style="27" customWidth="1"/>
    <col min="3589" max="3589" width="12.1796875" style="27" customWidth="1"/>
    <col min="3590" max="3590" width="255.7265625" style="27" customWidth="1"/>
    <col min="3591" max="3591" width="6.7265625" style="27" customWidth="1"/>
    <col min="3592" max="3592" width="32.26953125" style="27" customWidth="1"/>
    <col min="3593" max="3593" width="18.1796875" style="27" customWidth="1"/>
    <col min="3594" max="3594" width="0" style="27" hidden="1" customWidth="1"/>
    <col min="3595" max="3595" width="32.26953125" style="27" customWidth="1"/>
    <col min="3596" max="3596" width="18.1796875" style="27" customWidth="1"/>
    <col min="3597" max="3597" width="13.26953125" style="27" customWidth="1"/>
    <col min="3598" max="3598" width="8" style="27" customWidth="1"/>
    <col min="3599" max="3599" width="9.26953125" style="27" customWidth="1"/>
    <col min="3600" max="3600" width="59.7265625" style="27" customWidth="1"/>
    <col min="3601" max="3601" width="7.453125" style="27" customWidth="1"/>
    <col min="3602" max="3602" width="9.7265625" style="27" customWidth="1"/>
    <col min="3603" max="3603" width="9.1796875" style="27"/>
    <col min="3604" max="3604" width="14.81640625" style="27" customWidth="1"/>
    <col min="3605" max="3605" width="19" style="27" customWidth="1"/>
    <col min="3606" max="3606" width="16.26953125" style="27" customWidth="1"/>
    <col min="3607" max="3840" width="9.1796875" style="27"/>
    <col min="3841" max="3841" width="9.81640625" style="27" customWidth="1"/>
    <col min="3842" max="3842" width="8.7265625" style="27" customWidth="1"/>
    <col min="3843" max="3843" width="14" style="27" customWidth="1"/>
    <col min="3844" max="3844" width="8.1796875" style="27" customWidth="1"/>
    <col min="3845" max="3845" width="12.1796875" style="27" customWidth="1"/>
    <col min="3846" max="3846" width="255.7265625" style="27" customWidth="1"/>
    <col min="3847" max="3847" width="6.7265625" style="27" customWidth="1"/>
    <col min="3848" max="3848" width="32.26953125" style="27" customWidth="1"/>
    <col min="3849" max="3849" width="18.1796875" style="27" customWidth="1"/>
    <col min="3850" max="3850" width="0" style="27" hidden="1" customWidth="1"/>
    <col min="3851" max="3851" width="32.26953125" style="27" customWidth="1"/>
    <col min="3852" max="3852" width="18.1796875" style="27" customWidth="1"/>
    <col min="3853" max="3853" width="13.26953125" style="27" customWidth="1"/>
    <col min="3854" max="3854" width="8" style="27" customWidth="1"/>
    <col min="3855" max="3855" width="9.26953125" style="27" customWidth="1"/>
    <col min="3856" max="3856" width="59.7265625" style="27" customWidth="1"/>
    <col min="3857" max="3857" width="7.453125" style="27" customWidth="1"/>
    <col min="3858" max="3858" width="9.7265625" style="27" customWidth="1"/>
    <col min="3859" max="3859" width="9.1796875" style="27"/>
    <col min="3860" max="3860" width="14.81640625" style="27" customWidth="1"/>
    <col min="3861" max="3861" width="19" style="27" customWidth="1"/>
    <col min="3862" max="3862" width="16.26953125" style="27" customWidth="1"/>
    <col min="3863" max="4096" width="9.1796875" style="27"/>
    <col min="4097" max="4097" width="9.81640625" style="27" customWidth="1"/>
    <col min="4098" max="4098" width="8.7265625" style="27" customWidth="1"/>
    <col min="4099" max="4099" width="14" style="27" customWidth="1"/>
    <col min="4100" max="4100" width="8.1796875" style="27" customWidth="1"/>
    <col min="4101" max="4101" width="12.1796875" style="27" customWidth="1"/>
    <col min="4102" max="4102" width="255.7265625" style="27" customWidth="1"/>
    <col min="4103" max="4103" width="6.7265625" style="27" customWidth="1"/>
    <col min="4104" max="4104" width="32.26953125" style="27" customWidth="1"/>
    <col min="4105" max="4105" width="18.1796875" style="27" customWidth="1"/>
    <col min="4106" max="4106" width="0" style="27" hidden="1" customWidth="1"/>
    <col min="4107" max="4107" width="32.26953125" style="27" customWidth="1"/>
    <col min="4108" max="4108" width="18.1796875" style="27" customWidth="1"/>
    <col min="4109" max="4109" width="13.26953125" style="27" customWidth="1"/>
    <col min="4110" max="4110" width="8" style="27" customWidth="1"/>
    <col min="4111" max="4111" width="9.26953125" style="27" customWidth="1"/>
    <col min="4112" max="4112" width="59.7265625" style="27" customWidth="1"/>
    <col min="4113" max="4113" width="7.453125" style="27" customWidth="1"/>
    <col min="4114" max="4114" width="9.7265625" style="27" customWidth="1"/>
    <col min="4115" max="4115" width="9.1796875" style="27"/>
    <col min="4116" max="4116" width="14.81640625" style="27" customWidth="1"/>
    <col min="4117" max="4117" width="19" style="27" customWidth="1"/>
    <col min="4118" max="4118" width="16.26953125" style="27" customWidth="1"/>
    <col min="4119" max="4352" width="9.1796875" style="27"/>
    <col min="4353" max="4353" width="9.81640625" style="27" customWidth="1"/>
    <col min="4354" max="4354" width="8.7265625" style="27" customWidth="1"/>
    <col min="4355" max="4355" width="14" style="27" customWidth="1"/>
    <col min="4356" max="4356" width="8.1796875" style="27" customWidth="1"/>
    <col min="4357" max="4357" width="12.1796875" style="27" customWidth="1"/>
    <col min="4358" max="4358" width="255.7265625" style="27" customWidth="1"/>
    <col min="4359" max="4359" width="6.7265625" style="27" customWidth="1"/>
    <col min="4360" max="4360" width="32.26953125" style="27" customWidth="1"/>
    <col min="4361" max="4361" width="18.1796875" style="27" customWidth="1"/>
    <col min="4362" max="4362" width="0" style="27" hidden="1" customWidth="1"/>
    <col min="4363" max="4363" width="32.26953125" style="27" customWidth="1"/>
    <col min="4364" max="4364" width="18.1796875" style="27" customWidth="1"/>
    <col min="4365" max="4365" width="13.26953125" style="27" customWidth="1"/>
    <col min="4366" max="4366" width="8" style="27" customWidth="1"/>
    <col min="4367" max="4367" width="9.26953125" style="27" customWidth="1"/>
    <col min="4368" max="4368" width="59.7265625" style="27" customWidth="1"/>
    <col min="4369" max="4369" width="7.453125" style="27" customWidth="1"/>
    <col min="4370" max="4370" width="9.7265625" style="27" customWidth="1"/>
    <col min="4371" max="4371" width="9.1796875" style="27"/>
    <col min="4372" max="4372" width="14.81640625" style="27" customWidth="1"/>
    <col min="4373" max="4373" width="19" style="27" customWidth="1"/>
    <col min="4374" max="4374" width="16.26953125" style="27" customWidth="1"/>
    <col min="4375" max="4608" width="9.1796875" style="27"/>
    <col min="4609" max="4609" width="9.81640625" style="27" customWidth="1"/>
    <col min="4610" max="4610" width="8.7265625" style="27" customWidth="1"/>
    <col min="4611" max="4611" width="14" style="27" customWidth="1"/>
    <col min="4612" max="4612" width="8.1796875" style="27" customWidth="1"/>
    <col min="4613" max="4613" width="12.1796875" style="27" customWidth="1"/>
    <col min="4614" max="4614" width="255.7265625" style="27" customWidth="1"/>
    <col min="4615" max="4615" width="6.7265625" style="27" customWidth="1"/>
    <col min="4616" max="4616" width="32.26953125" style="27" customWidth="1"/>
    <col min="4617" max="4617" width="18.1796875" style="27" customWidth="1"/>
    <col min="4618" max="4618" width="0" style="27" hidden="1" customWidth="1"/>
    <col min="4619" max="4619" width="32.26953125" style="27" customWidth="1"/>
    <col min="4620" max="4620" width="18.1796875" style="27" customWidth="1"/>
    <col min="4621" max="4621" width="13.26953125" style="27" customWidth="1"/>
    <col min="4622" max="4622" width="8" style="27" customWidth="1"/>
    <col min="4623" max="4623" width="9.26953125" style="27" customWidth="1"/>
    <col min="4624" max="4624" width="59.7265625" style="27" customWidth="1"/>
    <col min="4625" max="4625" width="7.453125" style="27" customWidth="1"/>
    <col min="4626" max="4626" width="9.7265625" style="27" customWidth="1"/>
    <col min="4627" max="4627" width="9.1796875" style="27"/>
    <col min="4628" max="4628" width="14.81640625" style="27" customWidth="1"/>
    <col min="4629" max="4629" width="19" style="27" customWidth="1"/>
    <col min="4630" max="4630" width="16.26953125" style="27" customWidth="1"/>
    <col min="4631" max="4864" width="9.1796875" style="27"/>
    <col min="4865" max="4865" width="9.81640625" style="27" customWidth="1"/>
    <col min="4866" max="4866" width="8.7265625" style="27" customWidth="1"/>
    <col min="4867" max="4867" width="14" style="27" customWidth="1"/>
    <col min="4868" max="4868" width="8.1796875" style="27" customWidth="1"/>
    <col min="4869" max="4869" width="12.1796875" style="27" customWidth="1"/>
    <col min="4870" max="4870" width="255.7265625" style="27" customWidth="1"/>
    <col min="4871" max="4871" width="6.7265625" style="27" customWidth="1"/>
    <col min="4872" max="4872" width="32.26953125" style="27" customWidth="1"/>
    <col min="4873" max="4873" width="18.1796875" style="27" customWidth="1"/>
    <col min="4874" max="4874" width="0" style="27" hidden="1" customWidth="1"/>
    <col min="4875" max="4875" width="32.26953125" style="27" customWidth="1"/>
    <col min="4876" max="4876" width="18.1796875" style="27" customWidth="1"/>
    <col min="4877" max="4877" width="13.26953125" style="27" customWidth="1"/>
    <col min="4878" max="4878" width="8" style="27" customWidth="1"/>
    <col min="4879" max="4879" width="9.26953125" style="27" customWidth="1"/>
    <col min="4880" max="4880" width="59.7265625" style="27" customWidth="1"/>
    <col min="4881" max="4881" width="7.453125" style="27" customWidth="1"/>
    <col min="4882" max="4882" width="9.7265625" style="27" customWidth="1"/>
    <col min="4883" max="4883" width="9.1796875" style="27"/>
    <col min="4884" max="4884" width="14.81640625" style="27" customWidth="1"/>
    <col min="4885" max="4885" width="19" style="27" customWidth="1"/>
    <col min="4886" max="4886" width="16.26953125" style="27" customWidth="1"/>
    <col min="4887" max="5120" width="9.1796875" style="27"/>
    <col min="5121" max="5121" width="9.81640625" style="27" customWidth="1"/>
    <col min="5122" max="5122" width="8.7265625" style="27" customWidth="1"/>
    <col min="5123" max="5123" width="14" style="27" customWidth="1"/>
    <col min="5124" max="5124" width="8.1796875" style="27" customWidth="1"/>
    <col min="5125" max="5125" width="12.1796875" style="27" customWidth="1"/>
    <col min="5126" max="5126" width="255.7265625" style="27" customWidth="1"/>
    <col min="5127" max="5127" width="6.7265625" style="27" customWidth="1"/>
    <col min="5128" max="5128" width="32.26953125" style="27" customWidth="1"/>
    <col min="5129" max="5129" width="18.1796875" style="27" customWidth="1"/>
    <col min="5130" max="5130" width="0" style="27" hidden="1" customWidth="1"/>
    <col min="5131" max="5131" width="32.26953125" style="27" customWidth="1"/>
    <col min="5132" max="5132" width="18.1796875" style="27" customWidth="1"/>
    <col min="5133" max="5133" width="13.26953125" style="27" customWidth="1"/>
    <col min="5134" max="5134" width="8" style="27" customWidth="1"/>
    <col min="5135" max="5135" width="9.26953125" style="27" customWidth="1"/>
    <col min="5136" max="5136" width="59.7265625" style="27" customWidth="1"/>
    <col min="5137" max="5137" width="7.453125" style="27" customWidth="1"/>
    <col min="5138" max="5138" width="9.7265625" style="27" customWidth="1"/>
    <col min="5139" max="5139" width="9.1796875" style="27"/>
    <col min="5140" max="5140" width="14.81640625" style="27" customWidth="1"/>
    <col min="5141" max="5141" width="19" style="27" customWidth="1"/>
    <col min="5142" max="5142" width="16.26953125" style="27" customWidth="1"/>
    <col min="5143" max="5376" width="9.1796875" style="27"/>
    <col min="5377" max="5377" width="9.81640625" style="27" customWidth="1"/>
    <col min="5378" max="5378" width="8.7265625" style="27" customWidth="1"/>
    <col min="5379" max="5379" width="14" style="27" customWidth="1"/>
    <col min="5380" max="5380" width="8.1796875" style="27" customWidth="1"/>
    <col min="5381" max="5381" width="12.1796875" style="27" customWidth="1"/>
    <col min="5382" max="5382" width="255.7265625" style="27" customWidth="1"/>
    <col min="5383" max="5383" width="6.7265625" style="27" customWidth="1"/>
    <col min="5384" max="5384" width="32.26953125" style="27" customWidth="1"/>
    <col min="5385" max="5385" width="18.1796875" style="27" customWidth="1"/>
    <col min="5386" max="5386" width="0" style="27" hidden="1" customWidth="1"/>
    <col min="5387" max="5387" width="32.26953125" style="27" customWidth="1"/>
    <col min="5388" max="5388" width="18.1796875" style="27" customWidth="1"/>
    <col min="5389" max="5389" width="13.26953125" style="27" customWidth="1"/>
    <col min="5390" max="5390" width="8" style="27" customWidth="1"/>
    <col min="5391" max="5391" width="9.26953125" style="27" customWidth="1"/>
    <col min="5392" max="5392" width="59.7265625" style="27" customWidth="1"/>
    <col min="5393" max="5393" width="7.453125" style="27" customWidth="1"/>
    <col min="5394" max="5394" width="9.7265625" style="27" customWidth="1"/>
    <col min="5395" max="5395" width="9.1796875" style="27"/>
    <col min="5396" max="5396" width="14.81640625" style="27" customWidth="1"/>
    <col min="5397" max="5397" width="19" style="27" customWidth="1"/>
    <col min="5398" max="5398" width="16.26953125" style="27" customWidth="1"/>
    <col min="5399" max="5632" width="9.1796875" style="27"/>
    <col min="5633" max="5633" width="9.81640625" style="27" customWidth="1"/>
    <col min="5634" max="5634" width="8.7265625" style="27" customWidth="1"/>
    <col min="5635" max="5635" width="14" style="27" customWidth="1"/>
    <col min="5636" max="5636" width="8.1796875" style="27" customWidth="1"/>
    <col min="5637" max="5637" width="12.1796875" style="27" customWidth="1"/>
    <col min="5638" max="5638" width="255.7265625" style="27" customWidth="1"/>
    <col min="5639" max="5639" width="6.7265625" style="27" customWidth="1"/>
    <col min="5640" max="5640" width="32.26953125" style="27" customWidth="1"/>
    <col min="5641" max="5641" width="18.1796875" style="27" customWidth="1"/>
    <col min="5642" max="5642" width="0" style="27" hidden="1" customWidth="1"/>
    <col min="5643" max="5643" width="32.26953125" style="27" customWidth="1"/>
    <col min="5644" max="5644" width="18.1796875" style="27" customWidth="1"/>
    <col min="5645" max="5645" width="13.26953125" style="27" customWidth="1"/>
    <col min="5646" max="5646" width="8" style="27" customWidth="1"/>
    <col min="5647" max="5647" width="9.26953125" style="27" customWidth="1"/>
    <col min="5648" max="5648" width="59.7265625" style="27" customWidth="1"/>
    <col min="5649" max="5649" width="7.453125" style="27" customWidth="1"/>
    <col min="5650" max="5650" width="9.7265625" style="27" customWidth="1"/>
    <col min="5651" max="5651" width="9.1796875" style="27"/>
    <col min="5652" max="5652" width="14.81640625" style="27" customWidth="1"/>
    <col min="5653" max="5653" width="19" style="27" customWidth="1"/>
    <col min="5654" max="5654" width="16.26953125" style="27" customWidth="1"/>
    <col min="5655" max="5888" width="9.1796875" style="27"/>
    <col min="5889" max="5889" width="9.81640625" style="27" customWidth="1"/>
    <col min="5890" max="5890" width="8.7265625" style="27" customWidth="1"/>
    <col min="5891" max="5891" width="14" style="27" customWidth="1"/>
    <col min="5892" max="5892" width="8.1796875" style="27" customWidth="1"/>
    <col min="5893" max="5893" width="12.1796875" style="27" customWidth="1"/>
    <col min="5894" max="5894" width="255.7265625" style="27" customWidth="1"/>
    <col min="5895" max="5895" width="6.7265625" style="27" customWidth="1"/>
    <col min="5896" max="5896" width="32.26953125" style="27" customWidth="1"/>
    <col min="5897" max="5897" width="18.1796875" style="27" customWidth="1"/>
    <col min="5898" max="5898" width="0" style="27" hidden="1" customWidth="1"/>
    <col min="5899" max="5899" width="32.26953125" style="27" customWidth="1"/>
    <col min="5900" max="5900" width="18.1796875" style="27" customWidth="1"/>
    <col min="5901" max="5901" width="13.26953125" style="27" customWidth="1"/>
    <col min="5902" max="5902" width="8" style="27" customWidth="1"/>
    <col min="5903" max="5903" width="9.26953125" style="27" customWidth="1"/>
    <col min="5904" max="5904" width="59.7265625" style="27" customWidth="1"/>
    <col min="5905" max="5905" width="7.453125" style="27" customWidth="1"/>
    <col min="5906" max="5906" width="9.7265625" style="27" customWidth="1"/>
    <col min="5907" max="5907" width="9.1796875" style="27"/>
    <col min="5908" max="5908" width="14.81640625" style="27" customWidth="1"/>
    <col min="5909" max="5909" width="19" style="27" customWidth="1"/>
    <col min="5910" max="5910" width="16.26953125" style="27" customWidth="1"/>
    <col min="5911" max="6144" width="9.1796875" style="27"/>
    <col min="6145" max="6145" width="9.81640625" style="27" customWidth="1"/>
    <col min="6146" max="6146" width="8.7265625" style="27" customWidth="1"/>
    <col min="6147" max="6147" width="14" style="27" customWidth="1"/>
    <col min="6148" max="6148" width="8.1796875" style="27" customWidth="1"/>
    <col min="6149" max="6149" width="12.1796875" style="27" customWidth="1"/>
    <col min="6150" max="6150" width="255.7265625" style="27" customWidth="1"/>
    <col min="6151" max="6151" width="6.7265625" style="27" customWidth="1"/>
    <col min="6152" max="6152" width="32.26953125" style="27" customWidth="1"/>
    <col min="6153" max="6153" width="18.1796875" style="27" customWidth="1"/>
    <col min="6154" max="6154" width="0" style="27" hidden="1" customWidth="1"/>
    <col min="6155" max="6155" width="32.26953125" style="27" customWidth="1"/>
    <col min="6156" max="6156" width="18.1796875" style="27" customWidth="1"/>
    <col min="6157" max="6157" width="13.26953125" style="27" customWidth="1"/>
    <col min="6158" max="6158" width="8" style="27" customWidth="1"/>
    <col min="6159" max="6159" width="9.26953125" style="27" customWidth="1"/>
    <col min="6160" max="6160" width="59.7265625" style="27" customWidth="1"/>
    <col min="6161" max="6161" width="7.453125" style="27" customWidth="1"/>
    <col min="6162" max="6162" width="9.7265625" style="27" customWidth="1"/>
    <col min="6163" max="6163" width="9.1796875" style="27"/>
    <col min="6164" max="6164" width="14.81640625" style="27" customWidth="1"/>
    <col min="6165" max="6165" width="19" style="27" customWidth="1"/>
    <col min="6166" max="6166" width="16.26953125" style="27" customWidth="1"/>
    <col min="6167" max="6400" width="9.1796875" style="27"/>
    <col min="6401" max="6401" width="9.81640625" style="27" customWidth="1"/>
    <col min="6402" max="6402" width="8.7265625" style="27" customWidth="1"/>
    <col min="6403" max="6403" width="14" style="27" customWidth="1"/>
    <col min="6404" max="6404" width="8.1796875" style="27" customWidth="1"/>
    <col min="6405" max="6405" width="12.1796875" style="27" customWidth="1"/>
    <col min="6406" max="6406" width="255.7265625" style="27" customWidth="1"/>
    <col min="6407" max="6407" width="6.7265625" style="27" customWidth="1"/>
    <col min="6408" max="6408" width="32.26953125" style="27" customWidth="1"/>
    <col min="6409" max="6409" width="18.1796875" style="27" customWidth="1"/>
    <col min="6410" max="6410" width="0" style="27" hidden="1" customWidth="1"/>
    <col min="6411" max="6411" width="32.26953125" style="27" customWidth="1"/>
    <col min="6412" max="6412" width="18.1796875" style="27" customWidth="1"/>
    <col min="6413" max="6413" width="13.26953125" style="27" customWidth="1"/>
    <col min="6414" max="6414" width="8" style="27" customWidth="1"/>
    <col min="6415" max="6415" width="9.26953125" style="27" customWidth="1"/>
    <col min="6416" max="6416" width="59.7265625" style="27" customWidth="1"/>
    <col min="6417" max="6417" width="7.453125" style="27" customWidth="1"/>
    <col min="6418" max="6418" width="9.7265625" style="27" customWidth="1"/>
    <col min="6419" max="6419" width="9.1796875" style="27"/>
    <col min="6420" max="6420" width="14.81640625" style="27" customWidth="1"/>
    <col min="6421" max="6421" width="19" style="27" customWidth="1"/>
    <col min="6422" max="6422" width="16.26953125" style="27" customWidth="1"/>
    <col min="6423" max="6656" width="9.1796875" style="27"/>
    <col min="6657" max="6657" width="9.81640625" style="27" customWidth="1"/>
    <col min="6658" max="6658" width="8.7265625" style="27" customWidth="1"/>
    <col min="6659" max="6659" width="14" style="27" customWidth="1"/>
    <col min="6660" max="6660" width="8.1796875" style="27" customWidth="1"/>
    <col min="6661" max="6661" width="12.1796875" style="27" customWidth="1"/>
    <col min="6662" max="6662" width="255.7265625" style="27" customWidth="1"/>
    <col min="6663" max="6663" width="6.7265625" style="27" customWidth="1"/>
    <col min="6664" max="6664" width="32.26953125" style="27" customWidth="1"/>
    <col min="6665" max="6665" width="18.1796875" style="27" customWidth="1"/>
    <col min="6666" max="6666" width="0" style="27" hidden="1" customWidth="1"/>
    <col min="6667" max="6667" width="32.26953125" style="27" customWidth="1"/>
    <col min="6668" max="6668" width="18.1796875" style="27" customWidth="1"/>
    <col min="6669" max="6669" width="13.26953125" style="27" customWidth="1"/>
    <col min="6670" max="6670" width="8" style="27" customWidth="1"/>
    <col min="6671" max="6671" width="9.26953125" style="27" customWidth="1"/>
    <col min="6672" max="6672" width="59.7265625" style="27" customWidth="1"/>
    <col min="6673" max="6673" width="7.453125" style="27" customWidth="1"/>
    <col min="6674" max="6674" width="9.7265625" style="27" customWidth="1"/>
    <col min="6675" max="6675" width="9.1796875" style="27"/>
    <col min="6676" max="6676" width="14.81640625" style="27" customWidth="1"/>
    <col min="6677" max="6677" width="19" style="27" customWidth="1"/>
    <col min="6678" max="6678" width="16.26953125" style="27" customWidth="1"/>
    <col min="6679" max="6912" width="9.1796875" style="27"/>
    <col min="6913" max="6913" width="9.81640625" style="27" customWidth="1"/>
    <col min="6914" max="6914" width="8.7265625" style="27" customWidth="1"/>
    <col min="6915" max="6915" width="14" style="27" customWidth="1"/>
    <col min="6916" max="6916" width="8.1796875" style="27" customWidth="1"/>
    <col min="6917" max="6917" width="12.1796875" style="27" customWidth="1"/>
    <col min="6918" max="6918" width="255.7265625" style="27" customWidth="1"/>
    <col min="6919" max="6919" width="6.7265625" style="27" customWidth="1"/>
    <col min="6920" max="6920" width="32.26953125" style="27" customWidth="1"/>
    <col min="6921" max="6921" width="18.1796875" style="27" customWidth="1"/>
    <col min="6922" max="6922" width="0" style="27" hidden="1" customWidth="1"/>
    <col min="6923" max="6923" width="32.26953125" style="27" customWidth="1"/>
    <col min="6924" max="6924" width="18.1796875" style="27" customWidth="1"/>
    <col min="6925" max="6925" width="13.26953125" style="27" customWidth="1"/>
    <col min="6926" max="6926" width="8" style="27" customWidth="1"/>
    <col min="6927" max="6927" width="9.26953125" style="27" customWidth="1"/>
    <col min="6928" max="6928" width="59.7265625" style="27" customWidth="1"/>
    <col min="6929" max="6929" width="7.453125" style="27" customWidth="1"/>
    <col min="6930" max="6930" width="9.7265625" style="27" customWidth="1"/>
    <col min="6931" max="6931" width="9.1796875" style="27"/>
    <col min="6932" max="6932" width="14.81640625" style="27" customWidth="1"/>
    <col min="6933" max="6933" width="19" style="27" customWidth="1"/>
    <col min="6934" max="6934" width="16.26953125" style="27" customWidth="1"/>
    <col min="6935" max="7168" width="9.1796875" style="27"/>
    <col min="7169" max="7169" width="9.81640625" style="27" customWidth="1"/>
    <col min="7170" max="7170" width="8.7265625" style="27" customWidth="1"/>
    <col min="7171" max="7171" width="14" style="27" customWidth="1"/>
    <col min="7172" max="7172" width="8.1796875" style="27" customWidth="1"/>
    <col min="7173" max="7173" width="12.1796875" style="27" customWidth="1"/>
    <col min="7174" max="7174" width="255.7265625" style="27" customWidth="1"/>
    <col min="7175" max="7175" width="6.7265625" style="27" customWidth="1"/>
    <col min="7176" max="7176" width="32.26953125" style="27" customWidth="1"/>
    <col min="7177" max="7177" width="18.1796875" style="27" customWidth="1"/>
    <col min="7178" max="7178" width="0" style="27" hidden="1" customWidth="1"/>
    <col min="7179" max="7179" width="32.26953125" style="27" customWidth="1"/>
    <col min="7180" max="7180" width="18.1796875" style="27" customWidth="1"/>
    <col min="7181" max="7181" width="13.26953125" style="27" customWidth="1"/>
    <col min="7182" max="7182" width="8" style="27" customWidth="1"/>
    <col min="7183" max="7183" width="9.26953125" style="27" customWidth="1"/>
    <col min="7184" max="7184" width="59.7265625" style="27" customWidth="1"/>
    <col min="7185" max="7185" width="7.453125" style="27" customWidth="1"/>
    <col min="7186" max="7186" width="9.7265625" style="27" customWidth="1"/>
    <col min="7187" max="7187" width="9.1796875" style="27"/>
    <col min="7188" max="7188" width="14.81640625" style="27" customWidth="1"/>
    <col min="7189" max="7189" width="19" style="27" customWidth="1"/>
    <col min="7190" max="7190" width="16.26953125" style="27" customWidth="1"/>
    <col min="7191" max="7424" width="9.1796875" style="27"/>
    <col min="7425" max="7425" width="9.81640625" style="27" customWidth="1"/>
    <col min="7426" max="7426" width="8.7265625" style="27" customWidth="1"/>
    <col min="7427" max="7427" width="14" style="27" customWidth="1"/>
    <col min="7428" max="7428" width="8.1796875" style="27" customWidth="1"/>
    <col min="7429" max="7429" width="12.1796875" style="27" customWidth="1"/>
    <col min="7430" max="7430" width="255.7265625" style="27" customWidth="1"/>
    <col min="7431" max="7431" width="6.7265625" style="27" customWidth="1"/>
    <col min="7432" max="7432" width="32.26953125" style="27" customWidth="1"/>
    <col min="7433" max="7433" width="18.1796875" style="27" customWidth="1"/>
    <col min="7434" max="7434" width="0" style="27" hidden="1" customWidth="1"/>
    <col min="7435" max="7435" width="32.26953125" style="27" customWidth="1"/>
    <col min="7436" max="7436" width="18.1796875" style="27" customWidth="1"/>
    <col min="7437" max="7437" width="13.26953125" style="27" customWidth="1"/>
    <col min="7438" max="7438" width="8" style="27" customWidth="1"/>
    <col min="7439" max="7439" width="9.26953125" style="27" customWidth="1"/>
    <col min="7440" max="7440" width="59.7265625" style="27" customWidth="1"/>
    <col min="7441" max="7441" width="7.453125" style="27" customWidth="1"/>
    <col min="7442" max="7442" width="9.7265625" style="27" customWidth="1"/>
    <col min="7443" max="7443" width="9.1796875" style="27"/>
    <col min="7444" max="7444" width="14.81640625" style="27" customWidth="1"/>
    <col min="7445" max="7445" width="19" style="27" customWidth="1"/>
    <col min="7446" max="7446" width="16.26953125" style="27" customWidth="1"/>
    <col min="7447" max="7680" width="9.1796875" style="27"/>
    <col min="7681" max="7681" width="9.81640625" style="27" customWidth="1"/>
    <col min="7682" max="7682" width="8.7265625" style="27" customWidth="1"/>
    <col min="7683" max="7683" width="14" style="27" customWidth="1"/>
    <col min="7684" max="7684" width="8.1796875" style="27" customWidth="1"/>
    <col min="7685" max="7685" width="12.1796875" style="27" customWidth="1"/>
    <col min="7686" max="7686" width="255.7265625" style="27" customWidth="1"/>
    <col min="7687" max="7687" width="6.7265625" style="27" customWidth="1"/>
    <col min="7688" max="7688" width="32.26953125" style="27" customWidth="1"/>
    <col min="7689" max="7689" width="18.1796875" style="27" customWidth="1"/>
    <col min="7690" max="7690" width="0" style="27" hidden="1" customWidth="1"/>
    <col min="7691" max="7691" width="32.26953125" style="27" customWidth="1"/>
    <col min="7692" max="7692" width="18.1796875" style="27" customWidth="1"/>
    <col min="7693" max="7693" width="13.26953125" style="27" customWidth="1"/>
    <col min="7694" max="7694" width="8" style="27" customWidth="1"/>
    <col min="7695" max="7695" width="9.26953125" style="27" customWidth="1"/>
    <col min="7696" max="7696" width="59.7265625" style="27" customWidth="1"/>
    <col min="7697" max="7697" width="7.453125" style="27" customWidth="1"/>
    <col min="7698" max="7698" width="9.7265625" style="27" customWidth="1"/>
    <col min="7699" max="7699" width="9.1796875" style="27"/>
    <col min="7700" max="7700" width="14.81640625" style="27" customWidth="1"/>
    <col min="7701" max="7701" width="19" style="27" customWidth="1"/>
    <col min="7702" max="7702" width="16.26953125" style="27" customWidth="1"/>
    <col min="7703" max="7936" width="9.1796875" style="27"/>
    <col min="7937" max="7937" width="9.81640625" style="27" customWidth="1"/>
    <col min="7938" max="7938" width="8.7265625" style="27" customWidth="1"/>
    <col min="7939" max="7939" width="14" style="27" customWidth="1"/>
    <col min="7940" max="7940" width="8.1796875" style="27" customWidth="1"/>
    <col min="7941" max="7941" width="12.1796875" style="27" customWidth="1"/>
    <col min="7942" max="7942" width="255.7265625" style="27" customWidth="1"/>
    <col min="7943" max="7943" width="6.7265625" style="27" customWidth="1"/>
    <col min="7944" max="7944" width="32.26953125" style="27" customWidth="1"/>
    <col min="7945" max="7945" width="18.1796875" style="27" customWidth="1"/>
    <col min="7946" max="7946" width="0" style="27" hidden="1" customWidth="1"/>
    <col min="7947" max="7947" width="32.26953125" style="27" customWidth="1"/>
    <col min="7948" max="7948" width="18.1796875" style="27" customWidth="1"/>
    <col min="7949" max="7949" width="13.26953125" style="27" customWidth="1"/>
    <col min="7950" max="7950" width="8" style="27" customWidth="1"/>
    <col min="7951" max="7951" width="9.26953125" style="27" customWidth="1"/>
    <col min="7952" max="7952" width="59.7265625" style="27" customWidth="1"/>
    <col min="7953" max="7953" width="7.453125" style="27" customWidth="1"/>
    <col min="7954" max="7954" width="9.7265625" style="27" customWidth="1"/>
    <col min="7955" max="7955" width="9.1796875" style="27"/>
    <col min="7956" max="7956" width="14.81640625" style="27" customWidth="1"/>
    <col min="7957" max="7957" width="19" style="27" customWidth="1"/>
    <col min="7958" max="7958" width="16.26953125" style="27" customWidth="1"/>
    <col min="7959" max="8192" width="9.1796875" style="27"/>
    <col min="8193" max="8193" width="9.81640625" style="27" customWidth="1"/>
    <col min="8194" max="8194" width="8.7265625" style="27" customWidth="1"/>
    <col min="8195" max="8195" width="14" style="27" customWidth="1"/>
    <col min="8196" max="8196" width="8.1796875" style="27" customWidth="1"/>
    <col min="8197" max="8197" width="12.1796875" style="27" customWidth="1"/>
    <col min="8198" max="8198" width="255.7265625" style="27" customWidth="1"/>
    <col min="8199" max="8199" width="6.7265625" style="27" customWidth="1"/>
    <col min="8200" max="8200" width="32.26953125" style="27" customWidth="1"/>
    <col min="8201" max="8201" width="18.1796875" style="27" customWidth="1"/>
    <col min="8202" max="8202" width="0" style="27" hidden="1" customWidth="1"/>
    <col min="8203" max="8203" width="32.26953125" style="27" customWidth="1"/>
    <col min="8204" max="8204" width="18.1796875" style="27" customWidth="1"/>
    <col min="8205" max="8205" width="13.26953125" style="27" customWidth="1"/>
    <col min="8206" max="8206" width="8" style="27" customWidth="1"/>
    <col min="8207" max="8207" width="9.26953125" style="27" customWidth="1"/>
    <col min="8208" max="8208" width="59.7265625" style="27" customWidth="1"/>
    <col min="8209" max="8209" width="7.453125" style="27" customWidth="1"/>
    <col min="8210" max="8210" width="9.7265625" style="27" customWidth="1"/>
    <col min="8211" max="8211" width="9.1796875" style="27"/>
    <col min="8212" max="8212" width="14.81640625" style="27" customWidth="1"/>
    <col min="8213" max="8213" width="19" style="27" customWidth="1"/>
    <col min="8214" max="8214" width="16.26953125" style="27" customWidth="1"/>
    <col min="8215" max="8448" width="9.1796875" style="27"/>
    <col min="8449" max="8449" width="9.81640625" style="27" customWidth="1"/>
    <col min="8450" max="8450" width="8.7265625" style="27" customWidth="1"/>
    <col min="8451" max="8451" width="14" style="27" customWidth="1"/>
    <col min="8452" max="8452" width="8.1796875" style="27" customWidth="1"/>
    <col min="8453" max="8453" width="12.1796875" style="27" customWidth="1"/>
    <col min="8454" max="8454" width="255.7265625" style="27" customWidth="1"/>
    <col min="8455" max="8455" width="6.7265625" style="27" customWidth="1"/>
    <col min="8456" max="8456" width="32.26953125" style="27" customWidth="1"/>
    <col min="8457" max="8457" width="18.1796875" style="27" customWidth="1"/>
    <col min="8458" max="8458" width="0" style="27" hidden="1" customWidth="1"/>
    <col min="8459" max="8459" width="32.26953125" style="27" customWidth="1"/>
    <col min="8460" max="8460" width="18.1796875" style="27" customWidth="1"/>
    <col min="8461" max="8461" width="13.26953125" style="27" customWidth="1"/>
    <col min="8462" max="8462" width="8" style="27" customWidth="1"/>
    <col min="8463" max="8463" width="9.26953125" style="27" customWidth="1"/>
    <col min="8464" max="8464" width="59.7265625" style="27" customWidth="1"/>
    <col min="8465" max="8465" width="7.453125" style="27" customWidth="1"/>
    <col min="8466" max="8466" width="9.7265625" style="27" customWidth="1"/>
    <col min="8467" max="8467" width="9.1796875" style="27"/>
    <col min="8468" max="8468" width="14.81640625" style="27" customWidth="1"/>
    <col min="8469" max="8469" width="19" style="27" customWidth="1"/>
    <col min="8470" max="8470" width="16.26953125" style="27" customWidth="1"/>
    <col min="8471" max="8704" width="9.1796875" style="27"/>
    <col min="8705" max="8705" width="9.81640625" style="27" customWidth="1"/>
    <col min="8706" max="8706" width="8.7265625" style="27" customWidth="1"/>
    <col min="8707" max="8707" width="14" style="27" customWidth="1"/>
    <col min="8708" max="8708" width="8.1796875" style="27" customWidth="1"/>
    <col min="8709" max="8709" width="12.1796875" style="27" customWidth="1"/>
    <col min="8710" max="8710" width="255.7265625" style="27" customWidth="1"/>
    <col min="8711" max="8711" width="6.7265625" style="27" customWidth="1"/>
    <col min="8712" max="8712" width="32.26953125" style="27" customWidth="1"/>
    <col min="8713" max="8713" width="18.1796875" style="27" customWidth="1"/>
    <col min="8714" max="8714" width="0" style="27" hidden="1" customWidth="1"/>
    <col min="8715" max="8715" width="32.26953125" style="27" customWidth="1"/>
    <col min="8716" max="8716" width="18.1796875" style="27" customWidth="1"/>
    <col min="8717" max="8717" width="13.26953125" style="27" customWidth="1"/>
    <col min="8718" max="8718" width="8" style="27" customWidth="1"/>
    <col min="8719" max="8719" width="9.26953125" style="27" customWidth="1"/>
    <col min="8720" max="8720" width="59.7265625" style="27" customWidth="1"/>
    <col min="8721" max="8721" width="7.453125" style="27" customWidth="1"/>
    <col min="8722" max="8722" width="9.7265625" style="27" customWidth="1"/>
    <col min="8723" max="8723" width="9.1796875" style="27"/>
    <col min="8724" max="8724" width="14.81640625" style="27" customWidth="1"/>
    <col min="8725" max="8725" width="19" style="27" customWidth="1"/>
    <col min="8726" max="8726" width="16.26953125" style="27" customWidth="1"/>
    <col min="8727" max="8960" width="9.1796875" style="27"/>
    <col min="8961" max="8961" width="9.81640625" style="27" customWidth="1"/>
    <col min="8962" max="8962" width="8.7265625" style="27" customWidth="1"/>
    <col min="8963" max="8963" width="14" style="27" customWidth="1"/>
    <col min="8964" max="8964" width="8.1796875" style="27" customWidth="1"/>
    <col min="8965" max="8965" width="12.1796875" style="27" customWidth="1"/>
    <col min="8966" max="8966" width="255.7265625" style="27" customWidth="1"/>
    <col min="8967" max="8967" width="6.7265625" style="27" customWidth="1"/>
    <col min="8968" max="8968" width="32.26953125" style="27" customWidth="1"/>
    <col min="8969" max="8969" width="18.1796875" style="27" customWidth="1"/>
    <col min="8970" max="8970" width="0" style="27" hidden="1" customWidth="1"/>
    <col min="8971" max="8971" width="32.26953125" style="27" customWidth="1"/>
    <col min="8972" max="8972" width="18.1796875" style="27" customWidth="1"/>
    <col min="8973" max="8973" width="13.26953125" style="27" customWidth="1"/>
    <col min="8974" max="8974" width="8" style="27" customWidth="1"/>
    <col min="8975" max="8975" width="9.26953125" style="27" customWidth="1"/>
    <col min="8976" max="8976" width="59.7265625" style="27" customWidth="1"/>
    <col min="8977" max="8977" width="7.453125" style="27" customWidth="1"/>
    <col min="8978" max="8978" width="9.7265625" style="27" customWidth="1"/>
    <col min="8979" max="8979" width="9.1796875" style="27"/>
    <col min="8980" max="8980" width="14.81640625" style="27" customWidth="1"/>
    <col min="8981" max="8981" width="19" style="27" customWidth="1"/>
    <col min="8982" max="8982" width="16.26953125" style="27" customWidth="1"/>
    <col min="8983" max="9216" width="9.1796875" style="27"/>
    <col min="9217" max="9217" width="9.81640625" style="27" customWidth="1"/>
    <col min="9218" max="9218" width="8.7265625" style="27" customWidth="1"/>
    <col min="9219" max="9219" width="14" style="27" customWidth="1"/>
    <col min="9220" max="9220" width="8.1796875" style="27" customWidth="1"/>
    <col min="9221" max="9221" width="12.1796875" style="27" customWidth="1"/>
    <col min="9222" max="9222" width="255.7265625" style="27" customWidth="1"/>
    <col min="9223" max="9223" width="6.7265625" style="27" customWidth="1"/>
    <col min="9224" max="9224" width="32.26953125" style="27" customWidth="1"/>
    <col min="9225" max="9225" width="18.1796875" style="27" customWidth="1"/>
    <col min="9226" max="9226" width="0" style="27" hidden="1" customWidth="1"/>
    <col min="9227" max="9227" width="32.26953125" style="27" customWidth="1"/>
    <col min="9228" max="9228" width="18.1796875" style="27" customWidth="1"/>
    <col min="9229" max="9229" width="13.26953125" style="27" customWidth="1"/>
    <col min="9230" max="9230" width="8" style="27" customWidth="1"/>
    <col min="9231" max="9231" width="9.26953125" style="27" customWidth="1"/>
    <col min="9232" max="9232" width="59.7265625" style="27" customWidth="1"/>
    <col min="9233" max="9233" width="7.453125" style="27" customWidth="1"/>
    <col min="9234" max="9234" width="9.7265625" style="27" customWidth="1"/>
    <col min="9235" max="9235" width="9.1796875" style="27"/>
    <col min="9236" max="9236" width="14.81640625" style="27" customWidth="1"/>
    <col min="9237" max="9237" width="19" style="27" customWidth="1"/>
    <col min="9238" max="9238" width="16.26953125" style="27" customWidth="1"/>
    <col min="9239" max="9472" width="9.1796875" style="27"/>
    <col min="9473" max="9473" width="9.81640625" style="27" customWidth="1"/>
    <col min="9474" max="9474" width="8.7265625" style="27" customWidth="1"/>
    <col min="9475" max="9475" width="14" style="27" customWidth="1"/>
    <col min="9476" max="9476" width="8.1796875" style="27" customWidth="1"/>
    <col min="9477" max="9477" width="12.1796875" style="27" customWidth="1"/>
    <col min="9478" max="9478" width="255.7265625" style="27" customWidth="1"/>
    <col min="9479" max="9479" width="6.7265625" style="27" customWidth="1"/>
    <col min="9480" max="9480" width="32.26953125" style="27" customWidth="1"/>
    <col min="9481" max="9481" width="18.1796875" style="27" customWidth="1"/>
    <col min="9482" max="9482" width="0" style="27" hidden="1" customWidth="1"/>
    <col min="9483" max="9483" width="32.26953125" style="27" customWidth="1"/>
    <col min="9484" max="9484" width="18.1796875" style="27" customWidth="1"/>
    <col min="9485" max="9485" width="13.26953125" style="27" customWidth="1"/>
    <col min="9486" max="9486" width="8" style="27" customWidth="1"/>
    <col min="9487" max="9487" width="9.26953125" style="27" customWidth="1"/>
    <col min="9488" max="9488" width="59.7265625" style="27" customWidth="1"/>
    <col min="9489" max="9489" width="7.453125" style="27" customWidth="1"/>
    <col min="9490" max="9490" width="9.7265625" style="27" customWidth="1"/>
    <col min="9491" max="9491" width="9.1796875" style="27"/>
    <col min="9492" max="9492" width="14.81640625" style="27" customWidth="1"/>
    <col min="9493" max="9493" width="19" style="27" customWidth="1"/>
    <col min="9494" max="9494" width="16.26953125" style="27" customWidth="1"/>
    <col min="9495" max="9728" width="9.1796875" style="27"/>
    <col min="9729" max="9729" width="9.81640625" style="27" customWidth="1"/>
    <col min="9730" max="9730" width="8.7265625" style="27" customWidth="1"/>
    <col min="9731" max="9731" width="14" style="27" customWidth="1"/>
    <col min="9732" max="9732" width="8.1796875" style="27" customWidth="1"/>
    <col min="9733" max="9733" width="12.1796875" style="27" customWidth="1"/>
    <col min="9734" max="9734" width="255.7265625" style="27" customWidth="1"/>
    <col min="9735" max="9735" width="6.7265625" style="27" customWidth="1"/>
    <col min="9736" max="9736" width="32.26953125" style="27" customWidth="1"/>
    <col min="9737" max="9737" width="18.1796875" style="27" customWidth="1"/>
    <col min="9738" max="9738" width="0" style="27" hidden="1" customWidth="1"/>
    <col min="9739" max="9739" width="32.26953125" style="27" customWidth="1"/>
    <col min="9740" max="9740" width="18.1796875" style="27" customWidth="1"/>
    <col min="9741" max="9741" width="13.26953125" style="27" customWidth="1"/>
    <col min="9742" max="9742" width="8" style="27" customWidth="1"/>
    <col min="9743" max="9743" width="9.26953125" style="27" customWidth="1"/>
    <col min="9744" max="9744" width="59.7265625" style="27" customWidth="1"/>
    <col min="9745" max="9745" width="7.453125" style="27" customWidth="1"/>
    <col min="9746" max="9746" width="9.7265625" style="27" customWidth="1"/>
    <col min="9747" max="9747" width="9.1796875" style="27"/>
    <col min="9748" max="9748" width="14.81640625" style="27" customWidth="1"/>
    <col min="9749" max="9749" width="19" style="27" customWidth="1"/>
    <col min="9750" max="9750" width="16.26953125" style="27" customWidth="1"/>
    <col min="9751" max="9984" width="9.1796875" style="27"/>
    <col min="9985" max="9985" width="9.81640625" style="27" customWidth="1"/>
    <col min="9986" max="9986" width="8.7265625" style="27" customWidth="1"/>
    <col min="9987" max="9987" width="14" style="27" customWidth="1"/>
    <col min="9988" max="9988" width="8.1796875" style="27" customWidth="1"/>
    <col min="9989" max="9989" width="12.1796875" style="27" customWidth="1"/>
    <col min="9990" max="9990" width="255.7265625" style="27" customWidth="1"/>
    <col min="9991" max="9991" width="6.7265625" style="27" customWidth="1"/>
    <col min="9992" max="9992" width="32.26953125" style="27" customWidth="1"/>
    <col min="9993" max="9993" width="18.1796875" style="27" customWidth="1"/>
    <col min="9994" max="9994" width="0" style="27" hidden="1" customWidth="1"/>
    <col min="9995" max="9995" width="32.26953125" style="27" customWidth="1"/>
    <col min="9996" max="9996" width="18.1796875" style="27" customWidth="1"/>
    <col min="9997" max="9997" width="13.26953125" style="27" customWidth="1"/>
    <col min="9998" max="9998" width="8" style="27" customWidth="1"/>
    <col min="9999" max="9999" width="9.26953125" style="27" customWidth="1"/>
    <col min="10000" max="10000" width="59.7265625" style="27" customWidth="1"/>
    <col min="10001" max="10001" width="7.453125" style="27" customWidth="1"/>
    <col min="10002" max="10002" width="9.7265625" style="27" customWidth="1"/>
    <col min="10003" max="10003" width="9.1796875" style="27"/>
    <col min="10004" max="10004" width="14.81640625" style="27" customWidth="1"/>
    <col min="10005" max="10005" width="19" style="27" customWidth="1"/>
    <col min="10006" max="10006" width="16.26953125" style="27" customWidth="1"/>
    <col min="10007" max="10240" width="9.1796875" style="27"/>
    <col min="10241" max="10241" width="9.81640625" style="27" customWidth="1"/>
    <col min="10242" max="10242" width="8.7265625" style="27" customWidth="1"/>
    <col min="10243" max="10243" width="14" style="27" customWidth="1"/>
    <col min="10244" max="10244" width="8.1796875" style="27" customWidth="1"/>
    <col min="10245" max="10245" width="12.1796875" style="27" customWidth="1"/>
    <col min="10246" max="10246" width="255.7265625" style="27" customWidth="1"/>
    <col min="10247" max="10247" width="6.7265625" style="27" customWidth="1"/>
    <col min="10248" max="10248" width="32.26953125" style="27" customWidth="1"/>
    <col min="10249" max="10249" width="18.1796875" style="27" customWidth="1"/>
    <col min="10250" max="10250" width="0" style="27" hidden="1" customWidth="1"/>
    <col min="10251" max="10251" width="32.26953125" style="27" customWidth="1"/>
    <col min="10252" max="10252" width="18.1796875" style="27" customWidth="1"/>
    <col min="10253" max="10253" width="13.26953125" style="27" customWidth="1"/>
    <col min="10254" max="10254" width="8" style="27" customWidth="1"/>
    <col min="10255" max="10255" width="9.26953125" style="27" customWidth="1"/>
    <col min="10256" max="10256" width="59.7265625" style="27" customWidth="1"/>
    <col min="10257" max="10257" width="7.453125" style="27" customWidth="1"/>
    <col min="10258" max="10258" width="9.7265625" style="27" customWidth="1"/>
    <col min="10259" max="10259" width="9.1796875" style="27"/>
    <col min="10260" max="10260" width="14.81640625" style="27" customWidth="1"/>
    <col min="10261" max="10261" width="19" style="27" customWidth="1"/>
    <col min="10262" max="10262" width="16.26953125" style="27" customWidth="1"/>
    <col min="10263" max="10496" width="9.1796875" style="27"/>
    <col min="10497" max="10497" width="9.81640625" style="27" customWidth="1"/>
    <col min="10498" max="10498" width="8.7265625" style="27" customWidth="1"/>
    <col min="10499" max="10499" width="14" style="27" customWidth="1"/>
    <col min="10500" max="10500" width="8.1796875" style="27" customWidth="1"/>
    <col min="10501" max="10501" width="12.1796875" style="27" customWidth="1"/>
    <col min="10502" max="10502" width="255.7265625" style="27" customWidth="1"/>
    <col min="10503" max="10503" width="6.7265625" style="27" customWidth="1"/>
    <col min="10504" max="10504" width="32.26953125" style="27" customWidth="1"/>
    <col min="10505" max="10505" width="18.1796875" style="27" customWidth="1"/>
    <col min="10506" max="10506" width="0" style="27" hidden="1" customWidth="1"/>
    <col min="10507" max="10507" width="32.26953125" style="27" customWidth="1"/>
    <col min="10508" max="10508" width="18.1796875" style="27" customWidth="1"/>
    <col min="10509" max="10509" width="13.26953125" style="27" customWidth="1"/>
    <col min="10510" max="10510" width="8" style="27" customWidth="1"/>
    <col min="10511" max="10511" width="9.26953125" style="27" customWidth="1"/>
    <col min="10512" max="10512" width="59.7265625" style="27" customWidth="1"/>
    <col min="10513" max="10513" width="7.453125" style="27" customWidth="1"/>
    <col min="10514" max="10514" width="9.7265625" style="27" customWidth="1"/>
    <col min="10515" max="10515" width="9.1796875" style="27"/>
    <col min="10516" max="10516" width="14.81640625" style="27" customWidth="1"/>
    <col min="10517" max="10517" width="19" style="27" customWidth="1"/>
    <col min="10518" max="10518" width="16.26953125" style="27" customWidth="1"/>
    <col min="10519" max="10752" width="9.1796875" style="27"/>
    <col min="10753" max="10753" width="9.81640625" style="27" customWidth="1"/>
    <col min="10754" max="10754" width="8.7265625" style="27" customWidth="1"/>
    <col min="10755" max="10755" width="14" style="27" customWidth="1"/>
    <col min="10756" max="10756" width="8.1796875" style="27" customWidth="1"/>
    <col min="10757" max="10757" width="12.1796875" style="27" customWidth="1"/>
    <col min="10758" max="10758" width="255.7265625" style="27" customWidth="1"/>
    <col min="10759" max="10759" width="6.7265625" style="27" customWidth="1"/>
    <col min="10760" max="10760" width="32.26953125" style="27" customWidth="1"/>
    <col min="10761" max="10761" width="18.1796875" style="27" customWidth="1"/>
    <col min="10762" max="10762" width="0" style="27" hidden="1" customWidth="1"/>
    <col min="10763" max="10763" width="32.26953125" style="27" customWidth="1"/>
    <col min="10764" max="10764" width="18.1796875" style="27" customWidth="1"/>
    <col min="10765" max="10765" width="13.26953125" style="27" customWidth="1"/>
    <col min="10766" max="10766" width="8" style="27" customWidth="1"/>
    <col min="10767" max="10767" width="9.26953125" style="27" customWidth="1"/>
    <col min="10768" max="10768" width="59.7265625" style="27" customWidth="1"/>
    <col min="10769" max="10769" width="7.453125" style="27" customWidth="1"/>
    <col min="10770" max="10770" width="9.7265625" style="27" customWidth="1"/>
    <col min="10771" max="10771" width="9.1796875" style="27"/>
    <col min="10772" max="10772" width="14.81640625" style="27" customWidth="1"/>
    <col min="10773" max="10773" width="19" style="27" customWidth="1"/>
    <col min="10774" max="10774" width="16.26953125" style="27" customWidth="1"/>
    <col min="10775" max="11008" width="9.1796875" style="27"/>
    <col min="11009" max="11009" width="9.81640625" style="27" customWidth="1"/>
    <col min="11010" max="11010" width="8.7265625" style="27" customWidth="1"/>
    <col min="11011" max="11011" width="14" style="27" customWidth="1"/>
    <col min="11012" max="11012" width="8.1796875" style="27" customWidth="1"/>
    <col min="11013" max="11013" width="12.1796875" style="27" customWidth="1"/>
    <col min="11014" max="11014" width="255.7265625" style="27" customWidth="1"/>
    <col min="11015" max="11015" width="6.7265625" style="27" customWidth="1"/>
    <col min="11016" max="11016" width="32.26953125" style="27" customWidth="1"/>
    <col min="11017" max="11017" width="18.1796875" style="27" customWidth="1"/>
    <col min="11018" max="11018" width="0" style="27" hidden="1" customWidth="1"/>
    <col min="11019" max="11019" width="32.26953125" style="27" customWidth="1"/>
    <col min="11020" max="11020" width="18.1796875" style="27" customWidth="1"/>
    <col min="11021" max="11021" width="13.26953125" style="27" customWidth="1"/>
    <col min="11022" max="11022" width="8" style="27" customWidth="1"/>
    <col min="11023" max="11023" width="9.26953125" style="27" customWidth="1"/>
    <col min="11024" max="11024" width="59.7265625" style="27" customWidth="1"/>
    <col min="11025" max="11025" width="7.453125" style="27" customWidth="1"/>
    <col min="11026" max="11026" width="9.7265625" style="27" customWidth="1"/>
    <col min="11027" max="11027" width="9.1796875" style="27"/>
    <col min="11028" max="11028" width="14.81640625" style="27" customWidth="1"/>
    <col min="11029" max="11029" width="19" style="27" customWidth="1"/>
    <col min="11030" max="11030" width="16.26953125" style="27" customWidth="1"/>
    <col min="11031" max="11264" width="9.1796875" style="27"/>
    <col min="11265" max="11265" width="9.81640625" style="27" customWidth="1"/>
    <col min="11266" max="11266" width="8.7265625" style="27" customWidth="1"/>
    <col min="11267" max="11267" width="14" style="27" customWidth="1"/>
    <col min="11268" max="11268" width="8.1796875" style="27" customWidth="1"/>
    <col min="11269" max="11269" width="12.1796875" style="27" customWidth="1"/>
    <col min="11270" max="11270" width="255.7265625" style="27" customWidth="1"/>
    <col min="11271" max="11271" width="6.7265625" style="27" customWidth="1"/>
    <col min="11272" max="11272" width="32.26953125" style="27" customWidth="1"/>
    <col min="11273" max="11273" width="18.1796875" style="27" customWidth="1"/>
    <col min="11274" max="11274" width="0" style="27" hidden="1" customWidth="1"/>
    <col min="11275" max="11275" width="32.26953125" style="27" customWidth="1"/>
    <col min="11276" max="11276" width="18.1796875" style="27" customWidth="1"/>
    <col min="11277" max="11277" width="13.26953125" style="27" customWidth="1"/>
    <col min="11278" max="11278" width="8" style="27" customWidth="1"/>
    <col min="11279" max="11279" width="9.26953125" style="27" customWidth="1"/>
    <col min="11280" max="11280" width="59.7265625" style="27" customWidth="1"/>
    <col min="11281" max="11281" width="7.453125" style="27" customWidth="1"/>
    <col min="11282" max="11282" width="9.7265625" style="27" customWidth="1"/>
    <col min="11283" max="11283" width="9.1796875" style="27"/>
    <col min="11284" max="11284" width="14.81640625" style="27" customWidth="1"/>
    <col min="11285" max="11285" width="19" style="27" customWidth="1"/>
    <col min="11286" max="11286" width="16.26953125" style="27" customWidth="1"/>
    <col min="11287" max="11520" width="9.1796875" style="27"/>
    <col min="11521" max="11521" width="9.81640625" style="27" customWidth="1"/>
    <col min="11522" max="11522" width="8.7265625" style="27" customWidth="1"/>
    <col min="11523" max="11523" width="14" style="27" customWidth="1"/>
    <col min="11524" max="11524" width="8.1796875" style="27" customWidth="1"/>
    <col min="11525" max="11525" width="12.1796875" style="27" customWidth="1"/>
    <col min="11526" max="11526" width="255.7265625" style="27" customWidth="1"/>
    <col min="11527" max="11527" width="6.7265625" style="27" customWidth="1"/>
    <col min="11528" max="11528" width="32.26953125" style="27" customWidth="1"/>
    <col min="11529" max="11529" width="18.1796875" style="27" customWidth="1"/>
    <col min="11530" max="11530" width="0" style="27" hidden="1" customWidth="1"/>
    <col min="11531" max="11531" width="32.26953125" style="27" customWidth="1"/>
    <col min="11532" max="11532" width="18.1796875" style="27" customWidth="1"/>
    <col min="11533" max="11533" width="13.26953125" style="27" customWidth="1"/>
    <col min="11534" max="11534" width="8" style="27" customWidth="1"/>
    <col min="11535" max="11535" width="9.26953125" style="27" customWidth="1"/>
    <col min="11536" max="11536" width="59.7265625" style="27" customWidth="1"/>
    <col min="11537" max="11537" width="7.453125" style="27" customWidth="1"/>
    <col min="11538" max="11538" width="9.7265625" style="27" customWidth="1"/>
    <col min="11539" max="11539" width="9.1796875" style="27"/>
    <col min="11540" max="11540" width="14.81640625" style="27" customWidth="1"/>
    <col min="11541" max="11541" width="19" style="27" customWidth="1"/>
    <col min="11542" max="11542" width="16.26953125" style="27" customWidth="1"/>
    <col min="11543" max="11776" width="9.1796875" style="27"/>
    <col min="11777" max="11777" width="9.81640625" style="27" customWidth="1"/>
    <col min="11778" max="11778" width="8.7265625" style="27" customWidth="1"/>
    <col min="11779" max="11779" width="14" style="27" customWidth="1"/>
    <col min="11780" max="11780" width="8.1796875" style="27" customWidth="1"/>
    <col min="11781" max="11781" width="12.1796875" style="27" customWidth="1"/>
    <col min="11782" max="11782" width="255.7265625" style="27" customWidth="1"/>
    <col min="11783" max="11783" width="6.7265625" style="27" customWidth="1"/>
    <col min="11784" max="11784" width="32.26953125" style="27" customWidth="1"/>
    <col min="11785" max="11785" width="18.1796875" style="27" customWidth="1"/>
    <col min="11786" max="11786" width="0" style="27" hidden="1" customWidth="1"/>
    <col min="11787" max="11787" width="32.26953125" style="27" customWidth="1"/>
    <col min="11788" max="11788" width="18.1796875" style="27" customWidth="1"/>
    <col min="11789" max="11789" width="13.26953125" style="27" customWidth="1"/>
    <col min="11790" max="11790" width="8" style="27" customWidth="1"/>
    <col min="11791" max="11791" width="9.26953125" style="27" customWidth="1"/>
    <col min="11792" max="11792" width="59.7265625" style="27" customWidth="1"/>
    <col min="11793" max="11793" width="7.453125" style="27" customWidth="1"/>
    <col min="11794" max="11794" width="9.7265625" style="27" customWidth="1"/>
    <col min="11795" max="11795" width="9.1796875" style="27"/>
    <col min="11796" max="11796" width="14.81640625" style="27" customWidth="1"/>
    <col min="11797" max="11797" width="19" style="27" customWidth="1"/>
    <col min="11798" max="11798" width="16.26953125" style="27" customWidth="1"/>
    <col min="11799" max="12032" width="9.1796875" style="27"/>
    <col min="12033" max="12033" width="9.81640625" style="27" customWidth="1"/>
    <col min="12034" max="12034" width="8.7265625" style="27" customWidth="1"/>
    <col min="12035" max="12035" width="14" style="27" customWidth="1"/>
    <col min="12036" max="12036" width="8.1796875" style="27" customWidth="1"/>
    <col min="12037" max="12037" width="12.1796875" style="27" customWidth="1"/>
    <col min="12038" max="12038" width="255.7265625" style="27" customWidth="1"/>
    <col min="12039" max="12039" width="6.7265625" style="27" customWidth="1"/>
    <col min="12040" max="12040" width="32.26953125" style="27" customWidth="1"/>
    <col min="12041" max="12041" width="18.1796875" style="27" customWidth="1"/>
    <col min="12042" max="12042" width="0" style="27" hidden="1" customWidth="1"/>
    <col min="12043" max="12043" width="32.26953125" style="27" customWidth="1"/>
    <col min="12044" max="12044" width="18.1796875" style="27" customWidth="1"/>
    <col min="12045" max="12045" width="13.26953125" style="27" customWidth="1"/>
    <col min="12046" max="12046" width="8" style="27" customWidth="1"/>
    <col min="12047" max="12047" width="9.26953125" style="27" customWidth="1"/>
    <col min="12048" max="12048" width="59.7265625" style="27" customWidth="1"/>
    <col min="12049" max="12049" width="7.453125" style="27" customWidth="1"/>
    <col min="12050" max="12050" width="9.7265625" style="27" customWidth="1"/>
    <col min="12051" max="12051" width="9.1796875" style="27"/>
    <col min="12052" max="12052" width="14.81640625" style="27" customWidth="1"/>
    <col min="12053" max="12053" width="19" style="27" customWidth="1"/>
    <col min="12054" max="12054" width="16.26953125" style="27" customWidth="1"/>
    <col min="12055" max="12288" width="9.1796875" style="27"/>
    <col min="12289" max="12289" width="9.81640625" style="27" customWidth="1"/>
    <col min="12290" max="12290" width="8.7265625" style="27" customWidth="1"/>
    <col min="12291" max="12291" width="14" style="27" customWidth="1"/>
    <col min="12292" max="12292" width="8.1796875" style="27" customWidth="1"/>
    <col min="12293" max="12293" width="12.1796875" style="27" customWidth="1"/>
    <col min="12294" max="12294" width="255.7265625" style="27" customWidth="1"/>
    <col min="12295" max="12295" width="6.7265625" style="27" customWidth="1"/>
    <col min="12296" max="12296" width="32.26953125" style="27" customWidth="1"/>
    <col min="12297" max="12297" width="18.1796875" style="27" customWidth="1"/>
    <col min="12298" max="12298" width="0" style="27" hidden="1" customWidth="1"/>
    <col min="12299" max="12299" width="32.26953125" style="27" customWidth="1"/>
    <col min="12300" max="12300" width="18.1796875" style="27" customWidth="1"/>
    <col min="12301" max="12301" width="13.26953125" style="27" customWidth="1"/>
    <col min="12302" max="12302" width="8" style="27" customWidth="1"/>
    <col min="12303" max="12303" width="9.26953125" style="27" customWidth="1"/>
    <col min="12304" max="12304" width="59.7265625" style="27" customWidth="1"/>
    <col min="12305" max="12305" width="7.453125" style="27" customWidth="1"/>
    <col min="12306" max="12306" width="9.7265625" style="27" customWidth="1"/>
    <col min="12307" max="12307" width="9.1796875" style="27"/>
    <col min="12308" max="12308" width="14.81640625" style="27" customWidth="1"/>
    <col min="12309" max="12309" width="19" style="27" customWidth="1"/>
    <col min="12310" max="12310" width="16.26953125" style="27" customWidth="1"/>
    <col min="12311" max="12544" width="9.1796875" style="27"/>
    <col min="12545" max="12545" width="9.81640625" style="27" customWidth="1"/>
    <col min="12546" max="12546" width="8.7265625" style="27" customWidth="1"/>
    <col min="12547" max="12547" width="14" style="27" customWidth="1"/>
    <col min="12548" max="12548" width="8.1796875" style="27" customWidth="1"/>
    <col min="12549" max="12549" width="12.1796875" style="27" customWidth="1"/>
    <col min="12550" max="12550" width="255.7265625" style="27" customWidth="1"/>
    <col min="12551" max="12551" width="6.7265625" style="27" customWidth="1"/>
    <col min="12552" max="12552" width="32.26953125" style="27" customWidth="1"/>
    <col min="12553" max="12553" width="18.1796875" style="27" customWidth="1"/>
    <col min="12554" max="12554" width="0" style="27" hidden="1" customWidth="1"/>
    <col min="12555" max="12555" width="32.26953125" style="27" customWidth="1"/>
    <col min="12556" max="12556" width="18.1796875" style="27" customWidth="1"/>
    <col min="12557" max="12557" width="13.26953125" style="27" customWidth="1"/>
    <col min="12558" max="12558" width="8" style="27" customWidth="1"/>
    <col min="12559" max="12559" width="9.26953125" style="27" customWidth="1"/>
    <col min="12560" max="12560" width="59.7265625" style="27" customWidth="1"/>
    <col min="12561" max="12561" width="7.453125" style="27" customWidth="1"/>
    <col min="12562" max="12562" width="9.7265625" style="27" customWidth="1"/>
    <col min="12563" max="12563" width="9.1796875" style="27"/>
    <col min="12564" max="12564" width="14.81640625" style="27" customWidth="1"/>
    <col min="12565" max="12565" width="19" style="27" customWidth="1"/>
    <col min="12566" max="12566" width="16.26953125" style="27" customWidth="1"/>
    <col min="12567" max="12800" width="9.1796875" style="27"/>
    <col min="12801" max="12801" width="9.81640625" style="27" customWidth="1"/>
    <col min="12802" max="12802" width="8.7265625" style="27" customWidth="1"/>
    <col min="12803" max="12803" width="14" style="27" customWidth="1"/>
    <col min="12804" max="12804" width="8.1796875" style="27" customWidth="1"/>
    <col min="12805" max="12805" width="12.1796875" style="27" customWidth="1"/>
    <col min="12806" max="12806" width="255.7265625" style="27" customWidth="1"/>
    <col min="12807" max="12807" width="6.7265625" style="27" customWidth="1"/>
    <col min="12808" max="12808" width="32.26953125" style="27" customWidth="1"/>
    <col min="12809" max="12809" width="18.1796875" style="27" customWidth="1"/>
    <col min="12810" max="12810" width="0" style="27" hidden="1" customWidth="1"/>
    <col min="12811" max="12811" width="32.26953125" style="27" customWidth="1"/>
    <col min="12812" max="12812" width="18.1796875" style="27" customWidth="1"/>
    <col min="12813" max="12813" width="13.26953125" style="27" customWidth="1"/>
    <col min="12814" max="12814" width="8" style="27" customWidth="1"/>
    <col min="12815" max="12815" width="9.26953125" style="27" customWidth="1"/>
    <col min="12816" max="12816" width="59.7265625" style="27" customWidth="1"/>
    <col min="12817" max="12817" width="7.453125" style="27" customWidth="1"/>
    <col min="12818" max="12818" width="9.7265625" style="27" customWidth="1"/>
    <col min="12819" max="12819" width="9.1796875" style="27"/>
    <col min="12820" max="12820" width="14.81640625" style="27" customWidth="1"/>
    <col min="12821" max="12821" width="19" style="27" customWidth="1"/>
    <col min="12822" max="12822" width="16.26953125" style="27" customWidth="1"/>
    <col min="12823" max="13056" width="9.1796875" style="27"/>
    <col min="13057" max="13057" width="9.81640625" style="27" customWidth="1"/>
    <col min="13058" max="13058" width="8.7265625" style="27" customWidth="1"/>
    <col min="13059" max="13059" width="14" style="27" customWidth="1"/>
    <col min="13060" max="13060" width="8.1796875" style="27" customWidth="1"/>
    <col min="13061" max="13061" width="12.1796875" style="27" customWidth="1"/>
    <col min="13062" max="13062" width="255.7265625" style="27" customWidth="1"/>
    <col min="13063" max="13063" width="6.7265625" style="27" customWidth="1"/>
    <col min="13064" max="13064" width="32.26953125" style="27" customWidth="1"/>
    <col min="13065" max="13065" width="18.1796875" style="27" customWidth="1"/>
    <col min="13066" max="13066" width="0" style="27" hidden="1" customWidth="1"/>
    <col min="13067" max="13067" width="32.26953125" style="27" customWidth="1"/>
    <col min="13068" max="13068" width="18.1796875" style="27" customWidth="1"/>
    <col min="13069" max="13069" width="13.26953125" style="27" customWidth="1"/>
    <col min="13070" max="13070" width="8" style="27" customWidth="1"/>
    <col min="13071" max="13071" width="9.26953125" style="27" customWidth="1"/>
    <col min="13072" max="13072" width="59.7265625" style="27" customWidth="1"/>
    <col min="13073" max="13073" width="7.453125" style="27" customWidth="1"/>
    <col min="13074" max="13074" width="9.7265625" style="27" customWidth="1"/>
    <col min="13075" max="13075" width="9.1796875" style="27"/>
    <col min="13076" max="13076" width="14.81640625" style="27" customWidth="1"/>
    <col min="13077" max="13077" width="19" style="27" customWidth="1"/>
    <col min="13078" max="13078" width="16.26953125" style="27" customWidth="1"/>
    <col min="13079" max="13312" width="9.1796875" style="27"/>
    <col min="13313" max="13313" width="9.81640625" style="27" customWidth="1"/>
    <col min="13314" max="13314" width="8.7265625" style="27" customWidth="1"/>
    <col min="13315" max="13315" width="14" style="27" customWidth="1"/>
    <col min="13316" max="13316" width="8.1796875" style="27" customWidth="1"/>
    <col min="13317" max="13317" width="12.1796875" style="27" customWidth="1"/>
    <col min="13318" max="13318" width="255.7265625" style="27" customWidth="1"/>
    <col min="13319" max="13319" width="6.7265625" style="27" customWidth="1"/>
    <col min="13320" max="13320" width="32.26953125" style="27" customWidth="1"/>
    <col min="13321" max="13321" width="18.1796875" style="27" customWidth="1"/>
    <col min="13322" max="13322" width="0" style="27" hidden="1" customWidth="1"/>
    <col min="13323" max="13323" width="32.26953125" style="27" customWidth="1"/>
    <col min="13324" max="13324" width="18.1796875" style="27" customWidth="1"/>
    <col min="13325" max="13325" width="13.26953125" style="27" customWidth="1"/>
    <col min="13326" max="13326" width="8" style="27" customWidth="1"/>
    <col min="13327" max="13327" width="9.26953125" style="27" customWidth="1"/>
    <col min="13328" max="13328" width="59.7265625" style="27" customWidth="1"/>
    <col min="13329" max="13329" width="7.453125" style="27" customWidth="1"/>
    <col min="13330" max="13330" width="9.7265625" style="27" customWidth="1"/>
    <col min="13331" max="13331" width="9.1796875" style="27"/>
    <col min="13332" max="13332" width="14.81640625" style="27" customWidth="1"/>
    <col min="13333" max="13333" width="19" style="27" customWidth="1"/>
    <col min="13334" max="13334" width="16.26953125" style="27" customWidth="1"/>
    <col min="13335" max="13568" width="9.1796875" style="27"/>
    <col min="13569" max="13569" width="9.81640625" style="27" customWidth="1"/>
    <col min="13570" max="13570" width="8.7265625" style="27" customWidth="1"/>
    <col min="13571" max="13571" width="14" style="27" customWidth="1"/>
    <col min="13572" max="13572" width="8.1796875" style="27" customWidth="1"/>
    <col min="13573" max="13573" width="12.1796875" style="27" customWidth="1"/>
    <col min="13574" max="13574" width="255.7265625" style="27" customWidth="1"/>
    <col min="13575" max="13575" width="6.7265625" style="27" customWidth="1"/>
    <col min="13576" max="13576" width="32.26953125" style="27" customWidth="1"/>
    <col min="13577" max="13577" width="18.1796875" style="27" customWidth="1"/>
    <col min="13578" max="13578" width="0" style="27" hidden="1" customWidth="1"/>
    <col min="13579" max="13579" width="32.26953125" style="27" customWidth="1"/>
    <col min="13580" max="13580" width="18.1796875" style="27" customWidth="1"/>
    <col min="13581" max="13581" width="13.26953125" style="27" customWidth="1"/>
    <col min="13582" max="13582" width="8" style="27" customWidth="1"/>
    <col min="13583" max="13583" width="9.26953125" style="27" customWidth="1"/>
    <col min="13584" max="13584" width="59.7265625" style="27" customWidth="1"/>
    <col min="13585" max="13585" width="7.453125" style="27" customWidth="1"/>
    <col min="13586" max="13586" width="9.7265625" style="27" customWidth="1"/>
    <col min="13587" max="13587" width="9.1796875" style="27"/>
    <col min="13588" max="13588" width="14.81640625" style="27" customWidth="1"/>
    <col min="13589" max="13589" width="19" style="27" customWidth="1"/>
    <col min="13590" max="13590" width="16.26953125" style="27" customWidth="1"/>
    <col min="13591" max="13824" width="9.1796875" style="27"/>
    <col min="13825" max="13825" width="9.81640625" style="27" customWidth="1"/>
    <col min="13826" max="13826" width="8.7265625" style="27" customWidth="1"/>
    <col min="13827" max="13827" width="14" style="27" customWidth="1"/>
    <col min="13828" max="13828" width="8.1796875" style="27" customWidth="1"/>
    <col min="13829" max="13829" width="12.1796875" style="27" customWidth="1"/>
    <col min="13830" max="13830" width="255.7265625" style="27" customWidth="1"/>
    <col min="13831" max="13831" width="6.7265625" style="27" customWidth="1"/>
    <col min="13832" max="13832" width="32.26953125" style="27" customWidth="1"/>
    <col min="13833" max="13833" width="18.1796875" style="27" customWidth="1"/>
    <col min="13834" max="13834" width="0" style="27" hidden="1" customWidth="1"/>
    <col min="13835" max="13835" width="32.26953125" style="27" customWidth="1"/>
    <col min="13836" max="13836" width="18.1796875" style="27" customWidth="1"/>
    <col min="13837" max="13837" width="13.26953125" style="27" customWidth="1"/>
    <col min="13838" max="13838" width="8" style="27" customWidth="1"/>
    <col min="13839" max="13839" width="9.26953125" style="27" customWidth="1"/>
    <col min="13840" max="13840" width="59.7265625" style="27" customWidth="1"/>
    <col min="13841" max="13841" width="7.453125" style="27" customWidth="1"/>
    <col min="13842" max="13842" width="9.7265625" style="27" customWidth="1"/>
    <col min="13843" max="13843" width="9.1796875" style="27"/>
    <col min="13844" max="13844" width="14.81640625" style="27" customWidth="1"/>
    <col min="13845" max="13845" width="19" style="27" customWidth="1"/>
    <col min="13846" max="13846" width="16.26953125" style="27" customWidth="1"/>
    <col min="13847" max="14080" width="9.1796875" style="27"/>
    <col min="14081" max="14081" width="9.81640625" style="27" customWidth="1"/>
    <col min="14082" max="14082" width="8.7265625" style="27" customWidth="1"/>
    <col min="14083" max="14083" width="14" style="27" customWidth="1"/>
    <col min="14084" max="14084" width="8.1796875" style="27" customWidth="1"/>
    <col min="14085" max="14085" width="12.1796875" style="27" customWidth="1"/>
    <col min="14086" max="14086" width="255.7265625" style="27" customWidth="1"/>
    <col min="14087" max="14087" width="6.7265625" style="27" customWidth="1"/>
    <col min="14088" max="14088" width="32.26953125" style="27" customWidth="1"/>
    <col min="14089" max="14089" width="18.1796875" style="27" customWidth="1"/>
    <col min="14090" max="14090" width="0" style="27" hidden="1" customWidth="1"/>
    <col min="14091" max="14091" width="32.26953125" style="27" customWidth="1"/>
    <col min="14092" max="14092" width="18.1796875" style="27" customWidth="1"/>
    <col min="14093" max="14093" width="13.26953125" style="27" customWidth="1"/>
    <col min="14094" max="14094" width="8" style="27" customWidth="1"/>
    <col min="14095" max="14095" width="9.26953125" style="27" customWidth="1"/>
    <col min="14096" max="14096" width="59.7265625" style="27" customWidth="1"/>
    <col min="14097" max="14097" width="7.453125" style="27" customWidth="1"/>
    <col min="14098" max="14098" width="9.7265625" style="27" customWidth="1"/>
    <col min="14099" max="14099" width="9.1796875" style="27"/>
    <col min="14100" max="14100" width="14.81640625" style="27" customWidth="1"/>
    <col min="14101" max="14101" width="19" style="27" customWidth="1"/>
    <col min="14102" max="14102" width="16.26953125" style="27" customWidth="1"/>
    <col min="14103" max="14336" width="9.1796875" style="27"/>
    <col min="14337" max="14337" width="9.81640625" style="27" customWidth="1"/>
    <col min="14338" max="14338" width="8.7265625" style="27" customWidth="1"/>
    <col min="14339" max="14339" width="14" style="27" customWidth="1"/>
    <col min="14340" max="14340" width="8.1796875" style="27" customWidth="1"/>
    <col min="14341" max="14341" width="12.1796875" style="27" customWidth="1"/>
    <col min="14342" max="14342" width="255.7265625" style="27" customWidth="1"/>
    <col min="14343" max="14343" width="6.7265625" style="27" customWidth="1"/>
    <col min="14344" max="14344" width="32.26953125" style="27" customWidth="1"/>
    <col min="14345" max="14345" width="18.1796875" style="27" customWidth="1"/>
    <col min="14346" max="14346" width="0" style="27" hidden="1" customWidth="1"/>
    <col min="14347" max="14347" width="32.26953125" style="27" customWidth="1"/>
    <col min="14348" max="14348" width="18.1796875" style="27" customWidth="1"/>
    <col min="14349" max="14349" width="13.26953125" style="27" customWidth="1"/>
    <col min="14350" max="14350" width="8" style="27" customWidth="1"/>
    <col min="14351" max="14351" width="9.26953125" style="27" customWidth="1"/>
    <col min="14352" max="14352" width="59.7265625" style="27" customWidth="1"/>
    <col min="14353" max="14353" width="7.453125" style="27" customWidth="1"/>
    <col min="14354" max="14354" width="9.7265625" style="27" customWidth="1"/>
    <col min="14355" max="14355" width="9.1796875" style="27"/>
    <col min="14356" max="14356" width="14.81640625" style="27" customWidth="1"/>
    <col min="14357" max="14357" width="19" style="27" customWidth="1"/>
    <col min="14358" max="14358" width="16.26953125" style="27" customWidth="1"/>
    <col min="14359" max="14592" width="9.1796875" style="27"/>
    <col min="14593" max="14593" width="9.81640625" style="27" customWidth="1"/>
    <col min="14594" max="14594" width="8.7265625" style="27" customWidth="1"/>
    <col min="14595" max="14595" width="14" style="27" customWidth="1"/>
    <col min="14596" max="14596" width="8.1796875" style="27" customWidth="1"/>
    <col min="14597" max="14597" width="12.1796875" style="27" customWidth="1"/>
    <col min="14598" max="14598" width="255.7265625" style="27" customWidth="1"/>
    <col min="14599" max="14599" width="6.7265625" style="27" customWidth="1"/>
    <col min="14600" max="14600" width="32.26953125" style="27" customWidth="1"/>
    <col min="14601" max="14601" width="18.1796875" style="27" customWidth="1"/>
    <col min="14602" max="14602" width="0" style="27" hidden="1" customWidth="1"/>
    <col min="14603" max="14603" width="32.26953125" style="27" customWidth="1"/>
    <col min="14604" max="14604" width="18.1796875" style="27" customWidth="1"/>
    <col min="14605" max="14605" width="13.26953125" style="27" customWidth="1"/>
    <col min="14606" max="14606" width="8" style="27" customWidth="1"/>
    <col min="14607" max="14607" width="9.26953125" style="27" customWidth="1"/>
    <col min="14608" max="14608" width="59.7265625" style="27" customWidth="1"/>
    <col min="14609" max="14609" width="7.453125" style="27" customWidth="1"/>
    <col min="14610" max="14610" width="9.7265625" style="27" customWidth="1"/>
    <col min="14611" max="14611" width="9.1796875" style="27"/>
    <col min="14612" max="14612" width="14.81640625" style="27" customWidth="1"/>
    <col min="14613" max="14613" width="19" style="27" customWidth="1"/>
    <col min="14614" max="14614" width="16.26953125" style="27" customWidth="1"/>
    <col min="14615" max="14848" width="9.1796875" style="27"/>
    <col min="14849" max="14849" width="9.81640625" style="27" customWidth="1"/>
    <col min="14850" max="14850" width="8.7265625" style="27" customWidth="1"/>
    <col min="14851" max="14851" width="14" style="27" customWidth="1"/>
    <col min="14852" max="14852" width="8.1796875" style="27" customWidth="1"/>
    <col min="14853" max="14853" width="12.1796875" style="27" customWidth="1"/>
    <col min="14854" max="14854" width="255.7265625" style="27" customWidth="1"/>
    <col min="14855" max="14855" width="6.7265625" style="27" customWidth="1"/>
    <col min="14856" max="14856" width="32.26953125" style="27" customWidth="1"/>
    <col min="14857" max="14857" width="18.1796875" style="27" customWidth="1"/>
    <col min="14858" max="14858" width="0" style="27" hidden="1" customWidth="1"/>
    <col min="14859" max="14859" width="32.26953125" style="27" customWidth="1"/>
    <col min="14860" max="14860" width="18.1796875" style="27" customWidth="1"/>
    <col min="14861" max="14861" width="13.26953125" style="27" customWidth="1"/>
    <col min="14862" max="14862" width="8" style="27" customWidth="1"/>
    <col min="14863" max="14863" width="9.26953125" style="27" customWidth="1"/>
    <col min="14864" max="14864" width="59.7265625" style="27" customWidth="1"/>
    <col min="14865" max="14865" width="7.453125" style="27" customWidth="1"/>
    <col min="14866" max="14866" width="9.7265625" style="27" customWidth="1"/>
    <col min="14867" max="14867" width="9.1796875" style="27"/>
    <col min="14868" max="14868" width="14.81640625" style="27" customWidth="1"/>
    <col min="14869" max="14869" width="19" style="27" customWidth="1"/>
    <col min="14870" max="14870" width="16.26953125" style="27" customWidth="1"/>
    <col min="14871" max="15104" width="9.1796875" style="27"/>
    <col min="15105" max="15105" width="9.81640625" style="27" customWidth="1"/>
    <col min="15106" max="15106" width="8.7265625" style="27" customWidth="1"/>
    <col min="15107" max="15107" width="14" style="27" customWidth="1"/>
    <col min="15108" max="15108" width="8.1796875" style="27" customWidth="1"/>
    <col min="15109" max="15109" width="12.1796875" style="27" customWidth="1"/>
    <col min="15110" max="15110" width="255.7265625" style="27" customWidth="1"/>
    <col min="15111" max="15111" width="6.7265625" style="27" customWidth="1"/>
    <col min="15112" max="15112" width="32.26953125" style="27" customWidth="1"/>
    <col min="15113" max="15113" width="18.1796875" style="27" customWidth="1"/>
    <col min="15114" max="15114" width="0" style="27" hidden="1" customWidth="1"/>
    <col min="15115" max="15115" width="32.26953125" style="27" customWidth="1"/>
    <col min="15116" max="15116" width="18.1796875" style="27" customWidth="1"/>
    <col min="15117" max="15117" width="13.26953125" style="27" customWidth="1"/>
    <col min="15118" max="15118" width="8" style="27" customWidth="1"/>
    <col min="15119" max="15119" width="9.26953125" style="27" customWidth="1"/>
    <col min="15120" max="15120" width="59.7265625" style="27" customWidth="1"/>
    <col min="15121" max="15121" width="7.453125" style="27" customWidth="1"/>
    <col min="15122" max="15122" width="9.7265625" style="27" customWidth="1"/>
    <col min="15123" max="15123" width="9.1796875" style="27"/>
    <col min="15124" max="15124" width="14.81640625" style="27" customWidth="1"/>
    <col min="15125" max="15125" width="19" style="27" customWidth="1"/>
    <col min="15126" max="15126" width="16.26953125" style="27" customWidth="1"/>
    <col min="15127" max="15360" width="9.1796875" style="27"/>
    <col min="15361" max="15361" width="9.81640625" style="27" customWidth="1"/>
    <col min="15362" max="15362" width="8.7265625" style="27" customWidth="1"/>
    <col min="15363" max="15363" width="14" style="27" customWidth="1"/>
    <col min="15364" max="15364" width="8.1796875" style="27" customWidth="1"/>
    <col min="15365" max="15365" width="12.1796875" style="27" customWidth="1"/>
    <col min="15366" max="15366" width="255.7265625" style="27" customWidth="1"/>
    <col min="15367" max="15367" width="6.7265625" style="27" customWidth="1"/>
    <col min="15368" max="15368" width="32.26953125" style="27" customWidth="1"/>
    <col min="15369" max="15369" width="18.1796875" style="27" customWidth="1"/>
    <col min="15370" max="15370" width="0" style="27" hidden="1" customWidth="1"/>
    <col min="15371" max="15371" width="32.26953125" style="27" customWidth="1"/>
    <col min="15372" max="15372" width="18.1796875" style="27" customWidth="1"/>
    <col min="15373" max="15373" width="13.26953125" style="27" customWidth="1"/>
    <col min="15374" max="15374" width="8" style="27" customWidth="1"/>
    <col min="15375" max="15375" width="9.26953125" style="27" customWidth="1"/>
    <col min="15376" max="15376" width="59.7265625" style="27" customWidth="1"/>
    <col min="15377" max="15377" width="7.453125" style="27" customWidth="1"/>
    <col min="15378" max="15378" width="9.7265625" style="27" customWidth="1"/>
    <col min="15379" max="15379" width="9.1796875" style="27"/>
    <col min="15380" max="15380" width="14.81640625" style="27" customWidth="1"/>
    <col min="15381" max="15381" width="19" style="27" customWidth="1"/>
    <col min="15382" max="15382" width="16.26953125" style="27" customWidth="1"/>
    <col min="15383" max="15616" width="9.1796875" style="27"/>
    <col min="15617" max="15617" width="9.81640625" style="27" customWidth="1"/>
    <col min="15618" max="15618" width="8.7265625" style="27" customWidth="1"/>
    <col min="15619" max="15619" width="14" style="27" customWidth="1"/>
    <col min="15620" max="15620" width="8.1796875" style="27" customWidth="1"/>
    <col min="15621" max="15621" width="12.1796875" style="27" customWidth="1"/>
    <col min="15622" max="15622" width="255.7265625" style="27" customWidth="1"/>
    <col min="15623" max="15623" width="6.7265625" style="27" customWidth="1"/>
    <col min="15624" max="15624" width="32.26953125" style="27" customWidth="1"/>
    <col min="15625" max="15625" width="18.1796875" style="27" customWidth="1"/>
    <col min="15626" max="15626" width="0" style="27" hidden="1" customWidth="1"/>
    <col min="15627" max="15627" width="32.26953125" style="27" customWidth="1"/>
    <col min="15628" max="15628" width="18.1796875" style="27" customWidth="1"/>
    <col min="15629" max="15629" width="13.26953125" style="27" customWidth="1"/>
    <col min="15630" max="15630" width="8" style="27" customWidth="1"/>
    <col min="15631" max="15631" width="9.26953125" style="27" customWidth="1"/>
    <col min="15632" max="15632" width="59.7265625" style="27" customWidth="1"/>
    <col min="15633" max="15633" width="7.453125" style="27" customWidth="1"/>
    <col min="15634" max="15634" width="9.7265625" style="27" customWidth="1"/>
    <col min="15635" max="15635" width="9.1796875" style="27"/>
    <col min="15636" max="15636" width="14.81640625" style="27" customWidth="1"/>
    <col min="15637" max="15637" width="19" style="27" customWidth="1"/>
    <col min="15638" max="15638" width="16.26953125" style="27" customWidth="1"/>
    <col min="15639" max="15872" width="9.1796875" style="27"/>
    <col min="15873" max="15873" width="9.81640625" style="27" customWidth="1"/>
    <col min="15874" max="15874" width="8.7265625" style="27" customWidth="1"/>
    <col min="15875" max="15875" width="14" style="27" customWidth="1"/>
    <col min="15876" max="15876" width="8.1796875" style="27" customWidth="1"/>
    <col min="15877" max="15877" width="12.1796875" style="27" customWidth="1"/>
    <col min="15878" max="15878" width="255.7265625" style="27" customWidth="1"/>
    <col min="15879" max="15879" width="6.7265625" style="27" customWidth="1"/>
    <col min="15880" max="15880" width="32.26953125" style="27" customWidth="1"/>
    <col min="15881" max="15881" width="18.1796875" style="27" customWidth="1"/>
    <col min="15882" max="15882" width="0" style="27" hidden="1" customWidth="1"/>
    <col min="15883" max="15883" width="32.26953125" style="27" customWidth="1"/>
    <col min="15884" max="15884" width="18.1796875" style="27" customWidth="1"/>
    <col min="15885" max="15885" width="13.26953125" style="27" customWidth="1"/>
    <col min="15886" max="15886" width="8" style="27" customWidth="1"/>
    <col min="15887" max="15887" width="9.26953125" style="27" customWidth="1"/>
    <col min="15888" max="15888" width="59.7265625" style="27" customWidth="1"/>
    <col min="15889" max="15889" width="7.453125" style="27" customWidth="1"/>
    <col min="15890" max="15890" width="9.7265625" style="27" customWidth="1"/>
    <col min="15891" max="15891" width="9.1796875" style="27"/>
    <col min="15892" max="15892" width="14.81640625" style="27" customWidth="1"/>
    <col min="15893" max="15893" width="19" style="27" customWidth="1"/>
    <col min="15894" max="15894" width="16.26953125" style="27" customWidth="1"/>
    <col min="15895" max="16128" width="9.1796875" style="27"/>
    <col min="16129" max="16129" width="9.81640625" style="27" customWidth="1"/>
    <col min="16130" max="16130" width="8.7265625" style="27" customWidth="1"/>
    <col min="16131" max="16131" width="14" style="27" customWidth="1"/>
    <col min="16132" max="16132" width="8.1796875" style="27" customWidth="1"/>
    <col min="16133" max="16133" width="12.1796875" style="27" customWidth="1"/>
    <col min="16134" max="16134" width="255.7265625" style="27" customWidth="1"/>
    <col min="16135" max="16135" width="6.7265625" style="27" customWidth="1"/>
    <col min="16136" max="16136" width="32.26953125" style="27" customWidth="1"/>
    <col min="16137" max="16137" width="18.1796875" style="27" customWidth="1"/>
    <col min="16138" max="16138" width="0" style="27" hidden="1" customWidth="1"/>
    <col min="16139" max="16139" width="32.26953125" style="27" customWidth="1"/>
    <col min="16140" max="16140" width="18.1796875" style="27" customWidth="1"/>
    <col min="16141" max="16141" width="13.26953125" style="27" customWidth="1"/>
    <col min="16142" max="16142" width="8" style="27" customWidth="1"/>
    <col min="16143" max="16143" width="9.26953125" style="27" customWidth="1"/>
    <col min="16144" max="16144" width="59.7265625" style="27" customWidth="1"/>
    <col min="16145" max="16145" width="7.453125" style="27" customWidth="1"/>
    <col min="16146" max="16146" width="9.7265625" style="27" customWidth="1"/>
    <col min="16147" max="16147" width="9.1796875" style="27"/>
    <col min="16148" max="16148" width="14.81640625" style="27" customWidth="1"/>
    <col min="16149" max="16149" width="19" style="27" customWidth="1"/>
    <col min="16150" max="16150" width="16.26953125" style="27" customWidth="1"/>
    <col min="16151" max="16384" width="9.1796875" style="27"/>
  </cols>
  <sheetData>
    <row r="1" spans="1:22" s="23" customFormat="1" ht="39" customHeight="1">
      <c r="A1" s="23" t="s">
        <v>50</v>
      </c>
      <c r="B1" s="23" t="s">
        <v>51</v>
      </c>
      <c r="C1" s="23" t="s">
        <v>52</v>
      </c>
      <c r="D1" s="23" t="s">
        <v>53</v>
      </c>
      <c r="E1" s="23" t="s">
        <v>54</v>
      </c>
      <c r="F1" s="23" t="s">
        <v>55</v>
      </c>
      <c r="G1" s="23" t="s">
        <v>56</v>
      </c>
      <c r="H1" s="23" t="s">
        <v>57</v>
      </c>
      <c r="I1" s="23" t="s">
        <v>58</v>
      </c>
      <c r="J1" s="23" t="s">
        <v>59</v>
      </c>
      <c r="K1" s="23" t="s">
        <v>60</v>
      </c>
      <c r="L1" s="23" t="s">
        <v>61</v>
      </c>
      <c r="M1" s="23" t="s">
        <v>62</v>
      </c>
      <c r="N1" s="24" t="s">
        <v>63</v>
      </c>
      <c r="O1" s="23" t="s">
        <v>64</v>
      </c>
      <c r="P1" s="23" t="s">
        <v>65</v>
      </c>
      <c r="Q1" s="24" t="s">
        <v>66</v>
      </c>
      <c r="R1" s="24" t="s">
        <v>67</v>
      </c>
      <c r="S1" s="45" t="s">
        <v>0</v>
      </c>
      <c r="T1" s="45" t="s">
        <v>3</v>
      </c>
      <c r="U1" s="46" t="s">
        <v>68</v>
      </c>
      <c r="V1" s="46" t="s">
        <v>69</v>
      </c>
    </row>
    <row r="2" spans="1:22" ht="22.9" customHeight="1">
      <c r="A2" s="27">
        <v>364</v>
      </c>
      <c r="B2" s="27">
        <v>366</v>
      </c>
      <c r="C2" s="27" t="s">
        <v>175</v>
      </c>
      <c r="D2" s="27" t="s">
        <v>9</v>
      </c>
      <c r="E2" s="27" t="s">
        <v>9</v>
      </c>
      <c r="F2" s="27" t="s">
        <v>176</v>
      </c>
      <c r="G2" s="27" t="s">
        <v>81</v>
      </c>
      <c r="H2" s="27" t="s">
        <v>177</v>
      </c>
      <c r="I2" s="27" t="s">
        <v>178</v>
      </c>
      <c r="J2" s="27" t="s">
        <v>4</v>
      </c>
      <c r="K2" s="27" t="s">
        <v>179</v>
      </c>
      <c r="L2" s="27" t="s">
        <v>180</v>
      </c>
      <c r="M2" s="27" t="s">
        <v>4</v>
      </c>
      <c r="N2" s="28" t="s">
        <v>9</v>
      </c>
      <c r="O2" s="27" t="s">
        <v>77</v>
      </c>
      <c r="P2" s="27" t="s">
        <v>78</v>
      </c>
      <c r="Q2" s="28">
        <v>200</v>
      </c>
      <c r="R2" s="28">
        <v>16.399999999999999</v>
      </c>
      <c r="S2" s="27">
        <v>1.6033696727581213</v>
      </c>
      <c r="T2" s="47">
        <f>N2*R2*S2*1.1</f>
        <v>28.924788896556507</v>
      </c>
      <c r="U2" s="30" t="s">
        <v>181</v>
      </c>
      <c r="V2" s="30" t="s">
        <v>182</v>
      </c>
    </row>
    <row r="3" spans="1:22" ht="22.9" customHeight="1">
      <c r="A3" s="27">
        <v>380</v>
      </c>
      <c r="B3" s="27">
        <v>366</v>
      </c>
      <c r="C3" s="27" t="s">
        <v>175</v>
      </c>
      <c r="D3" s="27" t="s">
        <v>9</v>
      </c>
      <c r="E3" s="27" t="s">
        <v>9</v>
      </c>
      <c r="F3" s="27" t="s">
        <v>183</v>
      </c>
      <c r="G3" s="27" t="s">
        <v>73</v>
      </c>
      <c r="H3" s="27" t="s">
        <v>184</v>
      </c>
      <c r="I3" s="27" t="s">
        <v>180</v>
      </c>
      <c r="J3" s="27" t="s">
        <v>4</v>
      </c>
      <c r="K3" s="27" t="s">
        <v>185</v>
      </c>
      <c r="L3" s="27" t="s">
        <v>178</v>
      </c>
      <c r="M3" s="27" t="s">
        <v>4</v>
      </c>
      <c r="N3" s="28" t="s">
        <v>9</v>
      </c>
      <c r="O3" s="27" t="s">
        <v>77</v>
      </c>
      <c r="P3" s="27" t="s">
        <v>78</v>
      </c>
      <c r="Q3" s="28">
        <v>200</v>
      </c>
      <c r="R3" s="28">
        <v>16.399999999999999</v>
      </c>
      <c r="S3" s="27">
        <v>1.6033696727581213</v>
      </c>
      <c r="T3" s="47">
        <f t="shared" ref="T3:T5" si="0">N3*R3*S3*1.1</f>
        <v>28.924788896556507</v>
      </c>
      <c r="U3" s="30" t="s">
        <v>186</v>
      </c>
      <c r="V3" s="30" t="s">
        <v>187</v>
      </c>
    </row>
    <row r="4" spans="1:22" ht="22.9" customHeight="1">
      <c r="A4" s="27">
        <v>521</v>
      </c>
      <c r="B4" s="27">
        <v>368</v>
      </c>
      <c r="C4" s="27" t="s">
        <v>70</v>
      </c>
      <c r="D4" s="27" t="s">
        <v>9</v>
      </c>
      <c r="E4" s="27" t="s">
        <v>9</v>
      </c>
      <c r="F4" s="27" t="s">
        <v>188</v>
      </c>
      <c r="G4" s="27" t="s">
        <v>81</v>
      </c>
      <c r="H4" s="27" t="s">
        <v>189</v>
      </c>
      <c r="I4" s="27" t="s">
        <v>190</v>
      </c>
      <c r="J4" s="27" t="s">
        <v>4</v>
      </c>
      <c r="K4" s="27" t="s">
        <v>191</v>
      </c>
      <c r="L4" s="27" t="s">
        <v>192</v>
      </c>
      <c r="M4" s="27" t="s">
        <v>4</v>
      </c>
      <c r="N4" s="28" t="s">
        <v>9</v>
      </c>
      <c r="O4" s="27" t="s">
        <v>77</v>
      </c>
      <c r="P4" s="27" t="s">
        <v>78</v>
      </c>
      <c r="Q4" s="28">
        <v>200</v>
      </c>
      <c r="R4" s="28">
        <v>76.7</v>
      </c>
      <c r="S4" s="27">
        <v>1.6033696727581213</v>
      </c>
      <c r="T4" s="47">
        <f t="shared" si="0"/>
        <v>135.27629929060271</v>
      </c>
      <c r="U4" s="30" t="s">
        <v>193</v>
      </c>
      <c r="V4" s="30" t="s">
        <v>194</v>
      </c>
    </row>
    <row r="5" spans="1:22" ht="22.9" customHeight="1">
      <c r="A5" s="27">
        <v>530</v>
      </c>
      <c r="B5" s="27">
        <v>368</v>
      </c>
      <c r="C5" s="27" t="s">
        <v>70</v>
      </c>
      <c r="D5" s="27" t="s">
        <v>9</v>
      </c>
      <c r="E5" s="27" t="s">
        <v>9</v>
      </c>
      <c r="F5" s="27" t="s">
        <v>195</v>
      </c>
      <c r="G5" s="27" t="s">
        <v>73</v>
      </c>
      <c r="H5" s="27" t="s">
        <v>191</v>
      </c>
      <c r="I5" s="27" t="s">
        <v>192</v>
      </c>
      <c r="J5" s="27" t="s">
        <v>4</v>
      </c>
      <c r="K5" s="27" t="s">
        <v>189</v>
      </c>
      <c r="L5" s="27" t="s">
        <v>190</v>
      </c>
      <c r="M5" s="27" t="s">
        <v>4</v>
      </c>
      <c r="N5" s="28" t="s">
        <v>9</v>
      </c>
      <c r="O5" s="27" t="s">
        <v>77</v>
      </c>
      <c r="P5" s="27" t="s">
        <v>78</v>
      </c>
      <c r="Q5" s="28">
        <v>200</v>
      </c>
      <c r="R5" s="28">
        <v>76.7</v>
      </c>
      <c r="S5" s="27">
        <v>1.6033696727581213</v>
      </c>
      <c r="T5" s="47">
        <f t="shared" si="0"/>
        <v>135.27629929060271</v>
      </c>
      <c r="U5" s="30" t="s">
        <v>196</v>
      </c>
      <c r="V5" s="30" t="s">
        <v>197</v>
      </c>
    </row>
    <row r="6" spans="1:22" ht="22.9" customHeight="1">
      <c r="J6" s="27" t="s">
        <v>4</v>
      </c>
      <c r="T6" s="47"/>
      <c r="U6" s="30"/>
      <c r="V6" s="23"/>
    </row>
    <row r="7" spans="1:22" ht="22.9" customHeight="1">
      <c r="J7" s="27" t="s">
        <v>4</v>
      </c>
      <c r="T7" s="47"/>
      <c r="U7" s="30"/>
      <c r="V7" s="30"/>
    </row>
    <row r="8" spans="1:22">
      <c r="T8" s="47"/>
    </row>
    <row r="9" spans="1:22">
      <c r="T9" s="47"/>
    </row>
    <row r="10" spans="1:22">
      <c r="R10" s="28">
        <f>SUM(R2:R9)</f>
        <v>186.2</v>
      </c>
      <c r="T10" s="48">
        <f>SUM(T2:T9)</f>
        <v>328.4021763743184</v>
      </c>
    </row>
  </sheetData>
  <sheetProtection selectLockedCells="1" selectUnlockedCells="1"/>
  <autoFilter ref="A1:R7" xr:uid="{00000000-0009-0000-0000-00000A000000}"/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7"/>
  <sheetViews>
    <sheetView workbookViewId="0">
      <selection activeCell="M4" sqref="M4"/>
    </sheetView>
  </sheetViews>
  <sheetFormatPr defaultRowHeight="12.5"/>
  <cols>
    <col min="3" max="3" width="9.26953125" customWidth="1"/>
    <col min="4" max="4" width="5" bestFit="1" customWidth="1"/>
    <col min="5" max="5" width="25.26953125" customWidth="1"/>
    <col min="6" max="6" width="20.26953125" bestFit="1" customWidth="1"/>
    <col min="7" max="7" width="11.54296875" bestFit="1" customWidth="1"/>
    <col min="8" max="8" width="3.54296875" bestFit="1" customWidth="1"/>
    <col min="9" max="9" width="4" bestFit="1" customWidth="1"/>
    <col min="10" max="10" width="22.1796875" bestFit="1" customWidth="1"/>
    <col min="11" max="11" width="11" customWidth="1"/>
    <col min="12" max="12" width="11.1796875" customWidth="1"/>
    <col min="14" max="14" width="15" bestFit="1" customWidth="1"/>
    <col min="16" max="16" width="65.1796875" customWidth="1"/>
  </cols>
  <sheetData>
    <row r="3" spans="2:16">
      <c r="M3" t="s">
        <v>0</v>
      </c>
      <c r="N3" t="s">
        <v>3</v>
      </c>
      <c r="P3" t="s">
        <v>174</v>
      </c>
    </row>
    <row r="4" spans="2:16" ht="30">
      <c r="B4" s="38" t="s">
        <v>164</v>
      </c>
      <c r="C4" s="38" t="s">
        <v>164</v>
      </c>
      <c r="D4" s="39" t="s">
        <v>165</v>
      </c>
      <c r="E4" s="40" t="s">
        <v>166</v>
      </c>
      <c r="F4" s="39" t="s">
        <v>167</v>
      </c>
      <c r="G4" s="39" t="s">
        <v>168</v>
      </c>
      <c r="H4" s="39">
        <v>1</v>
      </c>
      <c r="I4" s="39">
        <v>1</v>
      </c>
      <c r="J4" s="39">
        <v>2</v>
      </c>
      <c r="K4" s="41">
        <v>28700</v>
      </c>
      <c r="L4" s="43">
        <f>IF(F4="AR",I4*J4*K4*2,I4*J4*K4)/1000</f>
        <v>114.8</v>
      </c>
      <c r="M4" s="34">
        <v>1.6033696727581213</v>
      </c>
      <c r="N4" s="35">
        <f>L4*M4*1.1</f>
        <v>202.47352227589556</v>
      </c>
      <c r="P4" s="42" t="s">
        <v>169</v>
      </c>
    </row>
    <row r="5" spans="2:16" ht="50">
      <c r="B5" s="38" t="s">
        <v>170</v>
      </c>
      <c r="C5" s="38" t="s">
        <v>170</v>
      </c>
      <c r="D5" s="39" t="s">
        <v>171</v>
      </c>
      <c r="E5" s="40" t="s">
        <v>172</v>
      </c>
      <c r="F5" s="39" t="s">
        <v>70</v>
      </c>
      <c r="G5" s="39" t="s">
        <v>93</v>
      </c>
      <c r="H5" s="39">
        <v>1</v>
      </c>
      <c r="I5" s="39">
        <v>1</v>
      </c>
      <c r="J5" s="39">
        <v>2</v>
      </c>
      <c r="K5" s="41">
        <v>21200</v>
      </c>
      <c r="L5" s="43">
        <f>IF(F5="AR",I5*J5*K5*2,I5*J5*K5)/1000</f>
        <v>42.4</v>
      </c>
      <c r="M5" s="34">
        <v>1.6033696727581213</v>
      </c>
      <c r="N5" s="35">
        <f>L5*M5*1.1</f>
        <v>74.781161537438791</v>
      </c>
      <c r="O5" s="36"/>
      <c r="P5" s="42" t="s">
        <v>173</v>
      </c>
    </row>
    <row r="6" spans="2:16">
      <c r="L6" s="44"/>
    </row>
    <row r="7" spans="2:16" ht="15.5">
      <c r="L7" s="44">
        <f>SUM(L4:L6)</f>
        <v>157.19999999999999</v>
      </c>
      <c r="N7" s="37">
        <f>SUM(N4:N6)</f>
        <v>277.25468381333434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0"/>
  <sheetViews>
    <sheetView topLeftCell="L1" zoomScale="98" zoomScaleNormal="98" workbookViewId="0">
      <selection activeCell="R11" sqref="R11"/>
    </sheetView>
  </sheetViews>
  <sheetFormatPr defaultRowHeight="12.5"/>
  <cols>
    <col min="1" max="1" width="9.81640625" style="27" customWidth="1"/>
    <col min="2" max="2" width="8.7265625" style="27" customWidth="1"/>
    <col min="3" max="3" width="14" style="27" customWidth="1"/>
    <col min="4" max="4" width="8.1796875" style="27" customWidth="1"/>
    <col min="5" max="5" width="12.1796875" style="27" customWidth="1"/>
    <col min="6" max="6" width="255.7265625" style="27" customWidth="1"/>
    <col min="7" max="7" width="6.7265625" style="27" customWidth="1"/>
    <col min="8" max="8" width="32.26953125" style="27" customWidth="1"/>
    <col min="9" max="9" width="18.1796875" style="27" customWidth="1"/>
    <col min="10" max="10" width="15.54296875" style="27" hidden="1" customWidth="1"/>
    <col min="11" max="11" width="32.26953125" style="27" customWidth="1"/>
    <col min="12" max="12" width="18.1796875" style="27" customWidth="1"/>
    <col min="13" max="13" width="13.26953125" style="27" customWidth="1"/>
    <col min="14" max="14" width="8" style="28" customWidth="1"/>
    <col min="15" max="15" width="9.26953125" style="27" customWidth="1"/>
    <col min="16" max="16" width="59.7265625" style="27" customWidth="1"/>
    <col min="17" max="17" width="7.453125" style="28" customWidth="1"/>
    <col min="18" max="18" width="9.7265625" style="28" customWidth="1"/>
    <col min="19" max="19" width="9.1796875" style="27"/>
    <col min="20" max="20" width="14.81640625" style="27" customWidth="1"/>
    <col min="21" max="21" width="19" style="27" customWidth="1"/>
    <col min="22" max="22" width="16.26953125" style="27" customWidth="1"/>
    <col min="23" max="256" width="9.1796875" style="27"/>
    <col min="257" max="257" width="9.81640625" style="27" customWidth="1"/>
    <col min="258" max="258" width="8.7265625" style="27" customWidth="1"/>
    <col min="259" max="259" width="14" style="27" customWidth="1"/>
    <col min="260" max="260" width="8.1796875" style="27" customWidth="1"/>
    <col min="261" max="261" width="12.1796875" style="27" customWidth="1"/>
    <col min="262" max="262" width="255.7265625" style="27" customWidth="1"/>
    <col min="263" max="263" width="6.7265625" style="27" customWidth="1"/>
    <col min="264" max="264" width="32.26953125" style="27" customWidth="1"/>
    <col min="265" max="265" width="18.1796875" style="27" customWidth="1"/>
    <col min="266" max="266" width="0" style="27" hidden="1" customWidth="1"/>
    <col min="267" max="267" width="32.26953125" style="27" customWidth="1"/>
    <col min="268" max="268" width="18.1796875" style="27" customWidth="1"/>
    <col min="269" max="269" width="13.26953125" style="27" customWidth="1"/>
    <col min="270" max="270" width="8" style="27" customWidth="1"/>
    <col min="271" max="271" width="9.26953125" style="27" customWidth="1"/>
    <col min="272" max="272" width="59.7265625" style="27" customWidth="1"/>
    <col min="273" max="273" width="7.453125" style="27" customWidth="1"/>
    <col min="274" max="274" width="9.7265625" style="27" customWidth="1"/>
    <col min="275" max="275" width="9.1796875" style="27"/>
    <col min="276" max="276" width="14.81640625" style="27" customWidth="1"/>
    <col min="277" max="277" width="19" style="27" customWidth="1"/>
    <col min="278" max="278" width="16.26953125" style="27" customWidth="1"/>
    <col min="279" max="512" width="9.1796875" style="27"/>
    <col min="513" max="513" width="9.81640625" style="27" customWidth="1"/>
    <col min="514" max="514" width="8.7265625" style="27" customWidth="1"/>
    <col min="515" max="515" width="14" style="27" customWidth="1"/>
    <col min="516" max="516" width="8.1796875" style="27" customWidth="1"/>
    <col min="517" max="517" width="12.1796875" style="27" customWidth="1"/>
    <col min="518" max="518" width="255.7265625" style="27" customWidth="1"/>
    <col min="519" max="519" width="6.7265625" style="27" customWidth="1"/>
    <col min="520" max="520" width="32.26953125" style="27" customWidth="1"/>
    <col min="521" max="521" width="18.1796875" style="27" customWidth="1"/>
    <col min="522" max="522" width="0" style="27" hidden="1" customWidth="1"/>
    <col min="523" max="523" width="32.26953125" style="27" customWidth="1"/>
    <col min="524" max="524" width="18.1796875" style="27" customWidth="1"/>
    <col min="525" max="525" width="13.26953125" style="27" customWidth="1"/>
    <col min="526" max="526" width="8" style="27" customWidth="1"/>
    <col min="527" max="527" width="9.26953125" style="27" customWidth="1"/>
    <col min="528" max="528" width="59.7265625" style="27" customWidth="1"/>
    <col min="529" max="529" width="7.453125" style="27" customWidth="1"/>
    <col min="530" max="530" width="9.7265625" style="27" customWidth="1"/>
    <col min="531" max="531" width="9.1796875" style="27"/>
    <col min="532" max="532" width="14.81640625" style="27" customWidth="1"/>
    <col min="533" max="533" width="19" style="27" customWidth="1"/>
    <col min="534" max="534" width="16.26953125" style="27" customWidth="1"/>
    <col min="535" max="768" width="9.1796875" style="27"/>
    <col min="769" max="769" width="9.81640625" style="27" customWidth="1"/>
    <col min="770" max="770" width="8.7265625" style="27" customWidth="1"/>
    <col min="771" max="771" width="14" style="27" customWidth="1"/>
    <col min="772" max="772" width="8.1796875" style="27" customWidth="1"/>
    <col min="773" max="773" width="12.1796875" style="27" customWidth="1"/>
    <col min="774" max="774" width="255.7265625" style="27" customWidth="1"/>
    <col min="775" max="775" width="6.7265625" style="27" customWidth="1"/>
    <col min="776" max="776" width="32.26953125" style="27" customWidth="1"/>
    <col min="777" max="777" width="18.1796875" style="27" customWidth="1"/>
    <col min="778" max="778" width="0" style="27" hidden="1" customWidth="1"/>
    <col min="779" max="779" width="32.26953125" style="27" customWidth="1"/>
    <col min="780" max="780" width="18.1796875" style="27" customWidth="1"/>
    <col min="781" max="781" width="13.26953125" style="27" customWidth="1"/>
    <col min="782" max="782" width="8" style="27" customWidth="1"/>
    <col min="783" max="783" width="9.26953125" style="27" customWidth="1"/>
    <col min="784" max="784" width="59.7265625" style="27" customWidth="1"/>
    <col min="785" max="785" width="7.453125" style="27" customWidth="1"/>
    <col min="786" max="786" width="9.7265625" style="27" customWidth="1"/>
    <col min="787" max="787" width="9.1796875" style="27"/>
    <col min="788" max="788" width="14.81640625" style="27" customWidth="1"/>
    <col min="789" max="789" width="19" style="27" customWidth="1"/>
    <col min="790" max="790" width="16.26953125" style="27" customWidth="1"/>
    <col min="791" max="1024" width="9.1796875" style="27"/>
    <col min="1025" max="1025" width="9.81640625" style="27" customWidth="1"/>
    <col min="1026" max="1026" width="8.7265625" style="27" customWidth="1"/>
    <col min="1027" max="1027" width="14" style="27" customWidth="1"/>
    <col min="1028" max="1028" width="8.1796875" style="27" customWidth="1"/>
    <col min="1029" max="1029" width="12.1796875" style="27" customWidth="1"/>
    <col min="1030" max="1030" width="255.7265625" style="27" customWidth="1"/>
    <col min="1031" max="1031" width="6.7265625" style="27" customWidth="1"/>
    <col min="1032" max="1032" width="32.26953125" style="27" customWidth="1"/>
    <col min="1033" max="1033" width="18.1796875" style="27" customWidth="1"/>
    <col min="1034" max="1034" width="0" style="27" hidden="1" customWidth="1"/>
    <col min="1035" max="1035" width="32.26953125" style="27" customWidth="1"/>
    <col min="1036" max="1036" width="18.1796875" style="27" customWidth="1"/>
    <col min="1037" max="1037" width="13.26953125" style="27" customWidth="1"/>
    <col min="1038" max="1038" width="8" style="27" customWidth="1"/>
    <col min="1039" max="1039" width="9.26953125" style="27" customWidth="1"/>
    <col min="1040" max="1040" width="59.7265625" style="27" customWidth="1"/>
    <col min="1041" max="1041" width="7.453125" style="27" customWidth="1"/>
    <col min="1042" max="1042" width="9.7265625" style="27" customWidth="1"/>
    <col min="1043" max="1043" width="9.1796875" style="27"/>
    <col min="1044" max="1044" width="14.81640625" style="27" customWidth="1"/>
    <col min="1045" max="1045" width="19" style="27" customWidth="1"/>
    <col min="1046" max="1046" width="16.26953125" style="27" customWidth="1"/>
    <col min="1047" max="1280" width="9.1796875" style="27"/>
    <col min="1281" max="1281" width="9.81640625" style="27" customWidth="1"/>
    <col min="1282" max="1282" width="8.7265625" style="27" customWidth="1"/>
    <col min="1283" max="1283" width="14" style="27" customWidth="1"/>
    <col min="1284" max="1284" width="8.1796875" style="27" customWidth="1"/>
    <col min="1285" max="1285" width="12.1796875" style="27" customWidth="1"/>
    <col min="1286" max="1286" width="255.7265625" style="27" customWidth="1"/>
    <col min="1287" max="1287" width="6.7265625" style="27" customWidth="1"/>
    <col min="1288" max="1288" width="32.26953125" style="27" customWidth="1"/>
    <col min="1289" max="1289" width="18.1796875" style="27" customWidth="1"/>
    <col min="1290" max="1290" width="0" style="27" hidden="1" customWidth="1"/>
    <col min="1291" max="1291" width="32.26953125" style="27" customWidth="1"/>
    <col min="1292" max="1292" width="18.1796875" style="27" customWidth="1"/>
    <col min="1293" max="1293" width="13.26953125" style="27" customWidth="1"/>
    <col min="1294" max="1294" width="8" style="27" customWidth="1"/>
    <col min="1295" max="1295" width="9.26953125" style="27" customWidth="1"/>
    <col min="1296" max="1296" width="59.7265625" style="27" customWidth="1"/>
    <col min="1297" max="1297" width="7.453125" style="27" customWidth="1"/>
    <col min="1298" max="1298" width="9.7265625" style="27" customWidth="1"/>
    <col min="1299" max="1299" width="9.1796875" style="27"/>
    <col min="1300" max="1300" width="14.81640625" style="27" customWidth="1"/>
    <col min="1301" max="1301" width="19" style="27" customWidth="1"/>
    <col min="1302" max="1302" width="16.26953125" style="27" customWidth="1"/>
    <col min="1303" max="1536" width="9.1796875" style="27"/>
    <col min="1537" max="1537" width="9.81640625" style="27" customWidth="1"/>
    <col min="1538" max="1538" width="8.7265625" style="27" customWidth="1"/>
    <col min="1539" max="1539" width="14" style="27" customWidth="1"/>
    <col min="1540" max="1540" width="8.1796875" style="27" customWidth="1"/>
    <col min="1541" max="1541" width="12.1796875" style="27" customWidth="1"/>
    <col min="1542" max="1542" width="255.7265625" style="27" customWidth="1"/>
    <col min="1543" max="1543" width="6.7265625" style="27" customWidth="1"/>
    <col min="1544" max="1544" width="32.26953125" style="27" customWidth="1"/>
    <col min="1545" max="1545" width="18.1796875" style="27" customWidth="1"/>
    <col min="1546" max="1546" width="0" style="27" hidden="1" customWidth="1"/>
    <col min="1547" max="1547" width="32.26953125" style="27" customWidth="1"/>
    <col min="1548" max="1548" width="18.1796875" style="27" customWidth="1"/>
    <col min="1549" max="1549" width="13.26953125" style="27" customWidth="1"/>
    <col min="1550" max="1550" width="8" style="27" customWidth="1"/>
    <col min="1551" max="1551" width="9.26953125" style="27" customWidth="1"/>
    <col min="1552" max="1552" width="59.7265625" style="27" customWidth="1"/>
    <col min="1553" max="1553" width="7.453125" style="27" customWidth="1"/>
    <col min="1554" max="1554" width="9.7265625" style="27" customWidth="1"/>
    <col min="1555" max="1555" width="9.1796875" style="27"/>
    <col min="1556" max="1556" width="14.81640625" style="27" customWidth="1"/>
    <col min="1557" max="1557" width="19" style="27" customWidth="1"/>
    <col min="1558" max="1558" width="16.26953125" style="27" customWidth="1"/>
    <col min="1559" max="1792" width="9.1796875" style="27"/>
    <col min="1793" max="1793" width="9.81640625" style="27" customWidth="1"/>
    <col min="1794" max="1794" width="8.7265625" style="27" customWidth="1"/>
    <col min="1795" max="1795" width="14" style="27" customWidth="1"/>
    <col min="1796" max="1796" width="8.1796875" style="27" customWidth="1"/>
    <col min="1797" max="1797" width="12.1796875" style="27" customWidth="1"/>
    <col min="1798" max="1798" width="255.7265625" style="27" customWidth="1"/>
    <col min="1799" max="1799" width="6.7265625" style="27" customWidth="1"/>
    <col min="1800" max="1800" width="32.26953125" style="27" customWidth="1"/>
    <col min="1801" max="1801" width="18.1796875" style="27" customWidth="1"/>
    <col min="1802" max="1802" width="0" style="27" hidden="1" customWidth="1"/>
    <col min="1803" max="1803" width="32.26953125" style="27" customWidth="1"/>
    <col min="1804" max="1804" width="18.1796875" style="27" customWidth="1"/>
    <col min="1805" max="1805" width="13.26953125" style="27" customWidth="1"/>
    <col min="1806" max="1806" width="8" style="27" customWidth="1"/>
    <col min="1807" max="1807" width="9.26953125" style="27" customWidth="1"/>
    <col min="1808" max="1808" width="59.7265625" style="27" customWidth="1"/>
    <col min="1809" max="1809" width="7.453125" style="27" customWidth="1"/>
    <col min="1810" max="1810" width="9.7265625" style="27" customWidth="1"/>
    <col min="1811" max="1811" width="9.1796875" style="27"/>
    <col min="1812" max="1812" width="14.81640625" style="27" customWidth="1"/>
    <col min="1813" max="1813" width="19" style="27" customWidth="1"/>
    <col min="1814" max="1814" width="16.26953125" style="27" customWidth="1"/>
    <col min="1815" max="2048" width="9.1796875" style="27"/>
    <col min="2049" max="2049" width="9.81640625" style="27" customWidth="1"/>
    <col min="2050" max="2050" width="8.7265625" style="27" customWidth="1"/>
    <col min="2051" max="2051" width="14" style="27" customWidth="1"/>
    <col min="2052" max="2052" width="8.1796875" style="27" customWidth="1"/>
    <col min="2053" max="2053" width="12.1796875" style="27" customWidth="1"/>
    <col min="2054" max="2054" width="255.7265625" style="27" customWidth="1"/>
    <col min="2055" max="2055" width="6.7265625" style="27" customWidth="1"/>
    <col min="2056" max="2056" width="32.26953125" style="27" customWidth="1"/>
    <col min="2057" max="2057" width="18.1796875" style="27" customWidth="1"/>
    <col min="2058" max="2058" width="0" style="27" hidden="1" customWidth="1"/>
    <col min="2059" max="2059" width="32.26953125" style="27" customWidth="1"/>
    <col min="2060" max="2060" width="18.1796875" style="27" customWidth="1"/>
    <col min="2061" max="2061" width="13.26953125" style="27" customWidth="1"/>
    <col min="2062" max="2062" width="8" style="27" customWidth="1"/>
    <col min="2063" max="2063" width="9.26953125" style="27" customWidth="1"/>
    <col min="2064" max="2064" width="59.7265625" style="27" customWidth="1"/>
    <col min="2065" max="2065" width="7.453125" style="27" customWidth="1"/>
    <col min="2066" max="2066" width="9.7265625" style="27" customWidth="1"/>
    <col min="2067" max="2067" width="9.1796875" style="27"/>
    <col min="2068" max="2068" width="14.81640625" style="27" customWidth="1"/>
    <col min="2069" max="2069" width="19" style="27" customWidth="1"/>
    <col min="2070" max="2070" width="16.26953125" style="27" customWidth="1"/>
    <col min="2071" max="2304" width="9.1796875" style="27"/>
    <col min="2305" max="2305" width="9.81640625" style="27" customWidth="1"/>
    <col min="2306" max="2306" width="8.7265625" style="27" customWidth="1"/>
    <col min="2307" max="2307" width="14" style="27" customWidth="1"/>
    <col min="2308" max="2308" width="8.1796875" style="27" customWidth="1"/>
    <col min="2309" max="2309" width="12.1796875" style="27" customWidth="1"/>
    <col min="2310" max="2310" width="255.7265625" style="27" customWidth="1"/>
    <col min="2311" max="2311" width="6.7265625" style="27" customWidth="1"/>
    <col min="2312" max="2312" width="32.26953125" style="27" customWidth="1"/>
    <col min="2313" max="2313" width="18.1796875" style="27" customWidth="1"/>
    <col min="2314" max="2314" width="0" style="27" hidden="1" customWidth="1"/>
    <col min="2315" max="2315" width="32.26953125" style="27" customWidth="1"/>
    <col min="2316" max="2316" width="18.1796875" style="27" customWidth="1"/>
    <col min="2317" max="2317" width="13.26953125" style="27" customWidth="1"/>
    <col min="2318" max="2318" width="8" style="27" customWidth="1"/>
    <col min="2319" max="2319" width="9.26953125" style="27" customWidth="1"/>
    <col min="2320" max="2320" width="59.7265625" style="27" customWidth="1"/>
    <col min="2321" max="2321" width="7.453125" style="27" customWidth="1"/>
    <col min="2322" max="2322" width="9.7265625" style="27" customWidth="1"/>
    <col min="2323" max="2323" width="9.1796875" style="27"/>
    <col min="2324" max="2324" width="14.81640625" style="27" customWidth="1"/>
    <col min="2325" max="2325" width="19" style="27" customWidth="1"/>
    <col min="2326" max="2326" width="16.26953125" style="27" customWidth="1"/>
    <col min="2327" max="2560" width="9.1796875" style="27"/>
    <col min="2561" max="2561" width="9.81640625" style="27" customWidth="1"/>
    <col min="2562" max="2562" width="8.7265625" style="27" customWidth="1"/>
    <col min="2563" max="2563" width="14" style="27" customWidth="1"/>
    <col min="2564" max="2564" width="8.1796875" style="27" customWidth="1"/>
    <col min="2565" max="2565" width="12.1796875" style="27" customWidth="1"/>
    <col min="2566" max="2566" width="255.7265625" style="27" customWidth="1"/>
    <col min="2567" max="2567" width="6.7265625" style="27" customWidth="1"/>
    <col min="2568" max="2568" width="32.26953125" style="27" customWidth="1"/>
    <col min="2569" max="2569" width="18.1796875" style="27" customWidth="1"/>
    <col min="2570" max="2570" width="0" style="27" hidden="1" customWidth="1"/>
    <col min="2571" max="2571" width="32.26953125" style="27" customWidth="1"/>
    <col min="2572" max="2572" width="18.1796875" style="27" customWidth="1"/>
    <col min="2573" max="2573" width="13.26953125" style="27" customWidth="1"/>
    <col min="2574" max="2574" width="8" style="27" customWidth="1"/>
    <col min="2575" max="2575" width="9.26953125" style="27" customWidth="1"/>
    <col min="2576" max="2576" width="59.7265625" style="27" customWidth="1"/>
    <col min="2577" max="2577" width="7.453125" style="27" customWidth="1"/>
    <col min="2578" max="2578" width="9.7265625" style="27" customWidth="1"/>
    <col min="2579" max="2579" width="9.1796875" style="27"/>
    <col min="2580" max="2580" width="14.81640625" style="27" customWidth="1"/>
    <col min="2581" max="2581" width="19" style="27" customWidth="1"/>
    <col min="2582" max="2582" width="16.26953125" style="27" customWidth="1"/>
    <col min="2583" max="2816" width="9.1796875" style="27"/>
    <col min="2817" max="2817" width="9.81640625" style="27" customWidth="1"/>
    <col min="2818" max="2818" width="8.7265625" style="27" customWidth="1"/>
    <col min="2819" max="2819" width="14" style="27" customWidth="1"/>
    <col min="2820" max="2820" width="8.1796875" style="27" customWidth="1"/>
    <col min="2821" max="2821" width="12.1796875" style="27" customWidth="1"/>
    <col min="2822" max="2822" width="255.7265625" style="27" customWidth="1"/>
    <col min="2823" max="2823" width="6.7265625" style="27" customWidth="1"/>
    <col min="2824" max="2824" width="32.26953125" style="27" customWidth="1"/>
    <col min="2825" max="2825" width="18.1796875" style="27" customWidth="1"/>
    <col min="2826" max="2826" width="0" style="27" hidden="1" customWidth="1"/>
    <col min="2827" max="2827" width="32.26953125" style="27" customWidth="1"/>
    <col min="2828" max="2828" width="18.1796875" style="27" customWidth="1"/>
    <col min="2829" max="2829" width="13.26953125" style="27" customWidth="1"/>
    <col min="2830" max="2830" width="8" style="27" customWidth="1"/>
    <col min="2831" max="2831" width="9.26953125" style="27" customWidth="1"/>
    <col min="2832" max="2832" width="59.7265625" style="27" customWidth="1"/>
    <col min="2833" max="2833" width="7.453125" style="27" customWidth="1"/>
    <col min="2834" max="2834" width="9.7265625" style="27" customWidth="1"/>
    <col min="2835" max="2835" width="9.1796875" style="27"/>
    <col min="2836" max="2836" width="14.81640625" style="27" customWidth="1"/>
    <col min="2837" max="2837" width="19" style="27" customWidth="1"/>
    <col min="2838" max="2838" width="16.26953125" style="27" customWidth="1"/>
    <col min="2839" max="3072" width="9.1796875" style="27"/>
    <col min="3073" max="3073" width="9.81640625" style="27" customWidth="1"/>
    <col min="3074" max="3074" width="8.7265625" style="27" customWidth="1"/>
    <col min="3075" max="3075" width="14" style="27" customWidth="1"/>
    <col min="3076" max="3076" width="8.1796875" style="27" customWidth="1"/>
    <col min="3077" max="3077" width="12.1796875" style="27" customWidth="1"/>
    <col min="3078" max="3078" width="255.7265625" style="27" customWidth="1"/>
    <col min="3079" max="3079" width="6.7265625" style="27" customWidth="1"/>
    <col min="3080" max="3080" width="32.26953125" style="27" customWidth="1"/>
    <col min="3081" max="3081" width="18.1796875" style="27" customWidth="1"/>
    <col min="3082" max="3082" width="0" style="27" hidden="1" customWidth="1"/>
    <col min="3083" max="3083" width="32.26953125" style="27" customWidth="1"/>
    <col min="3084" max="3084" width="18.1796875" style="27" customWidth="1"/>
    <col min="3085" max="3085" width="13.26953125" style="27" customWidth="1"/>
    <col min="3086" max="3086" width="8" style="27" customWidth="1"/>
    <col min="3087" max="3087" width="9.26953125" style="27" customWidth="1"/>
    <col min="3088" max="3088" width="59.7265625" style="27" customWidth="1"/>
    <col min="3089" max="3089" width="7.453125" style="27" customWidth="1"/>
    <col min="3090" max="3090" width="9.7265625" style="27" customWidth="1"/>
    <col min="3091" max="3091" width="9.1796875" style="27"/>
    <col min="3092" max="3092" width="14.81640625" style="27" customWidth="1"/>
    <col min="3093" max="3093" width="19" style="27" customWidth="1"/>
    <col min="3094" max="3094" width="16.26953125" style="27" customWidth="1"/>
    <col min="3095" max="3328" width="9.1796875" style="27"/>
    <col min="3329" max="3329" width="9.81640625" style="27" customWidth="1"/>
    <col min="3330" max="3330" width="8.7265625" style="27" customWidth="1"/>
    <col min="3331" max="3331" width="14" style="27" customWidth="1"/>
    <col min="3332" max="3332" width="8.1796875" style="27" customWidth="1"/>
    <col min="3333" max="3333" width="12.1796875" style="27" customWidth="1"/>
    <col min="3334" max="3334" width="255.7265625" style="27" customWidth="1"/>
    <col min="3335" max="3335" width="6.7265625" style="27" customWidth="1"/>
    <col min="3336" max="3336" width="32.26953125" style="27" customWidth="1"/>
    <col min="3337" max="3337" width="18.1796875" style="27" customWidth="1"/>
    <col min="3338" max="3338" width="0" style="27" hidden="1" customWidth="1"/>
    <col min="3339" max="3339" width="32.26953125" style="27" customWidth="1"/>
    <col min="3340" max="3340" width="18.1796875" style="27" customWidth="1"/>
    <col min="3341" max="3341" width="13.26953125" style="27" customWidth="1"/>
    <col min="3342" max="3342" width="8" style="27" customWidth="1"/>
    <col min="3343" max="3343" width="9.26953125" style="27" customWidth="1"/>
    <col min="3344" max="3344" width="59.7265625" style="27" customWidth="1"/>
    <col min="3345" max="3345" width="7.453125" style="27" customWidth="1"/>
    <col min="3346" max="3346" width="9.7265625" style="27" customWidth="1"/>
    <col min="3347" max="3347" width="9.1796875" style="27"/>
    <col min="3348" max="3348" width="14.81640625" style="27" customWidth="1"/>
    <col min="3349" max="3349" width="19" style="27" customWidth="1"/>
    <col min="3350" max="3350" width="16.26953125" style="27" customWidth="1"/>
    <col min="3351" max="3584" width="9.1796875" style="27"/>
    <col min="3585" max="3585" width="9.81640625" style="27" customWidth="1"/>
    <col min="3586" max="3586" width="8.7265625" style="27" customWidth="1"/>
    <col min="3587" max="3587" width="14" style="27" customWidth="1"/>
    <col min="3588" max="3588" width="8.1796875" style="27" customWidth="1"/>
    <col min="3589" max="3589" width="12.1796875" style="27" customWidth="1"/>
    <col min="3590" max="3590" width="255.7265625" style="27" customWidth="1"/>
    <col min="3591" max="3591" width="6.7265625" style="27" customWidth="1"/>
    <col min="3592" max="3592" width="32.26953125" style="27" customWidth="1"/>
    <col min="3593" max="3593" width="18.1796875" style="27" customWidth="1"/>
    <col min="3594" max="3594" width="0" style="27" hidden="1" customWidth="1"/>
    <col min="3595" max="3595" width="32.26953125" style="27" customWidth="1"/>
    <col min="3596" max="3596" width="18.1796875" style="27" customWidth="1"/>
    <col min="3597" max="3597" width="13.26953125" style="27" customWidth="1"/>
    <col min="3598" max="3598" width="8" style="27" customWidth="1"/>
    <col min="3599" max="3599" width="9.26953125" style="27" customWidth="1"/>
    <col min="3600" max="3600" width="59.7265625" style="27" customWidth="1"/>
    <col min="3601" max="3601" width="7.453125" style="27" customWidth="1"/>
    <col min="3602" max="3602" width="9.7265625" style="27" customWidth="1"/>
    <col min="3603" max="3603" width="9.1796875" style="27"/>
    <col min="3604" max="3604" width="14.81640625" style="27" customWidth="1"/>
    <col min="3605" max="3605" width="19" style="27" customWidth="1"/>
    <col min="3606" max="3606" width="16.26953125" style="27" customWidth="1"/>
    <col min="3607" max="3840" width="9.1796875" style="27"/>
    <col min="3841" max="3841" width="9.81640625" style="27" customWidth="1"/>
    <col min="3842" max="3842" width="8.7265625" style="27" customWidth="1"/>
    <col min="3843" max="3843" width="14" style="27" customWidth="1"/>
    <col min="3844" max="3844" width="8.1796875" style="27" customWidth="1"/>
    <col min="3845" max="3845" width="12.1796875" style="27" customWidth="1"/>
    <col min="3846" max="3846" width="255.7265625" style="27" customWidth="1"/>
    <col min="3847" max="3847" width="6.7265625" style="27" customWidth="1"/>
    <col min="3848" max="3848" width="32.26953125" style="27" customWidth="1"/>
    <col min="3849" max="3849" width="18.1796875" style="27" customWidth="1"/>
    <col min="3850" max="3850" width="0" style="27" hidden="1" customWidth="1"/>
    <col min="3851" max="3851" width="32.26953125" style="27" customWidth="1"/>
    <col min="3852" max="3852" width="18.1796875" style="27" customWidth="1"/>
    <col min="3853" max="3853" width="13.26953125" style="27" customWidth="1"/>
    <col min="3854" max="3854" width="8" style="27" customWidth="1"/>
    <col min="3855" max="3855" width="9.26953125" style="27" customWidth="1"/>
    <col min="3856" max="3856" width="59.7265625" style="27" customWidth="1"/>
    <col min="3857" max="3857" width="7.453125" style="27" customWidth="1"/>
    <col min="3858" max="3858" width="9.7265625" style="27" customWidth="1"/>
    <col min="3859" max="3859" width="9.1796875" style="27"/>
    <col min="3860" max="3860" width="14.81640625" style="27" customWidth="1"/>
    <col min="3861" max="3861" width="19" style="27" customWidth="1"/>
    <col min="3862" max="3862" width="16.26953125" style="27" customWidth="1"/>
    <col min="3863" max="4096" width="9.1796875" style="27"/>
    <col min="4097" max="4097" width="9.81640625" style="27" customWidth="1"/>
    <col min="4098" max="4098" width="8.7265625" style="27" customWidth="1"/>
    <col min="4099" max="4099" width="14" style="27" customWidth="1"/>
    <col min="4100" max="4100" width="8.1796875" style="27" customWidth="1"/>
    <col min="4101" max="4101" width="12.1796875" style="27" customWidth="1"/>
    <col min="4102" max="4102" width="255.7265625" style="27" customWidth="1"/>
    <col min="4103" max="4103" width="6.7265625" style="27" customWidth="1"/>
    <col min="4104" max="4104" width="32.26953125" style="27" customWidth="1"/>
    <col min="4105" max="4105" width="18.1796875" style="27" customWidth="1"/>
    <col min="4106" max="4106" width="0" style="27" hidden="1" customWidth="1"/>
    <col min="4107" max="4107" width="32.26953125" style="27" customWidth="1"/>
    <col min="4108" max="4108" width="18.1796875" style="27" customWidth="1"/>
    <col min="4109" max="4109" width="13.26953125" style="27" customWidth="1"/>
    <col min="4110" max="4110" width="8" style="27" customWidth="1"/>
    <col min="4111" max="4111" width="9.26953125" style="27" customWidth="1"/>
    <col min="4112" max="4112" width="59.7265625" style="27" customWidth="1"/>
    <col min="4113" max="4113" width="7.453125" style="27" customWidth="1"/>
    <col min="4114" max="4114" width="9.7265625" style="27" customWidth="1"/>
    <col min="4115" max="4115" width="9.1796875" style="27"/>
    <col min="4116" max="4116" width="14.81640625" style="27" customWidth="1"/>
    <col min="4117" max="4117" width="19" style="27" customWidth="1"/>
    <col min="4118" max="4118" width="16.26953125" style="27" customWidth="1"/>
    <col min="4119" max="4352" width="9.1796875" style="27"/>
    <col min="4353" max="4353" width="9.81640625" style="27" customWidth="1"/>
    <col min="4354" max="4354" width="8.7265625" style="27" customWidth="1"/>
    <col min="4355" max="4355" width="14" style="27" customWidth="1"/>
    <col min="4356" max="4356" width="8.1796875" style="27" customWidth="1"/>
    <col min="4357" max="4357" width="12.1796875" style="27" customWidth="1"/>
    <col min="4358" max="4358" width="255.7265625" style="27" customWidth="1"/>
    <col min="4359" max="4359" width="6.7265625" style="27" customWidth="1"/>
    <col min="4360" max="4360" width="32.26953125" style="27" customWidth="1"/>
    <col min="4361" max="4361" width="18.1796875" style="27" customWidth="1"/>
    <col min="4362" max="4362" width="0" style="27" hidden="1" customWidth="1"/>
    <col min="4363" max="4363" width="32.26953125" style="27" customWidth="1"/>
    <col min="4364" max="4364" width="18.1796875" style="27" customWidth="1"/>
    <col min="4365" max="4365" width="13.26953125" style="27" customWidth="1"/>
    <col min="4366" max="4366" width="8" style="27" customWidth="1"/>
    <col min="4367" max="4367" width="9.26953125" style="27" customWidth="1"/>
    <col min="4368" max="4368" width="59.7265625" style="27" customWidth="1"/>
    <col min="4369" max="4369" width="7.453125" style="27" customWidth="1"/>
    <col min="4370" max="4370" width="9.7265625" style="27" customWidth="1"/>
    <col min="4371" max="4371" width="9.1796875" style="27"/>
    <col min="4372" max="4372" width="14.81640625" style="27" customWidth="1"/>
    <col min="4373" max="4373" width="19" style="27" customWidth="1"/>
    <col min="4374" max="4374" width="16.26953125" style="27" customWidth="1"/>
    <col min="4375" max="4608" width="9.1796875" style="27"/>
    <col min="4609" max="4609" width="9.81640625" style="27" customWidth="1"/>
    <col min="4610" max="4610" width="8.7265625" style="27" customWidth="1"/>
    <col min="4611" max="4611" width="14" style="27" customWidth="1"/>
    <col min="4612" max="4612" width="8.1796875" style="27" customWidth="1"/>
    <col min="4613" max="4613" width="12.1796875" style="27" customWidth="1"/>
    <col min="4614" max="4614" width="255.7265625" style="27" customWidth="1"/>
    <col min="4615" max="4615" width="6.7265625" style="27" customWidth="1"/>
    <col min="4616" max="4616" width="32.26953125" style="27" customWidth="1"/>
    <col min="4617" max="4617" width="18.1796875" style="27" customWidth="1"/>
    <col min="4618" max="4618" width="0" style="27" hidden="1" customWidth="1"/>
    <col min="4619" max="4619" width="32.26953125" style="27" customWidth="1"/>
    <col min="4620" max="4620" width="18.1796875" style="27" customWidth="1"/>
    <col min="4621" max="4621" width="13.26953125" style="27" customWidth="1"/>
    <col min="4622" max="4622" width="8" style="27" customWidth="1"/>
    <col min="4623" max="4623" width="9.26953125" style="27" customWidth="1"/>
    <col min="4624" max="4624" width="59.7265625" style="27" customWidth="1"/>
    <col min="4625" max="4625" width="7.453125" style="27" customWidth="1"/>
    <col min="4626" max="4626" width="9.7265625" style="27" customWidth="1"/>
    <col min="4627" max="4627" width="9.1796875" style="27"/>
    <col min="4628" max="4628" width="14.81640625" style="27" customWidth="1"/>
    <col min="4629" max="4629" width="19" style="27" customWidth="1"/>
    <col min="4630" max="4630" width="16.26953125" style="27" customWidth="1"/>
    <col min="4631" max="4864" width="9.1796875" style="27"/>
    <col min="4865" max="4865" width="9.81640625" style="27" customWidth="1"/>
    <col min="4866" max="4866" width="8.7265625" style="27" customWidth="1"/>
    <col min="4867" max="4867" width="14" style="27" customWidth="1"/>
    <col min="4868" max="4868" width="8.1796875" style="27" customWidth="1"/>
    <col min="4869" max="4869" width="12.1796875" style="27" customWidth="1"/>
    <col min="4870" max="4870" width="255.7265625" style="27" customWidth="1"/>
    <col min="4871" max="4871" width="6.7265625" style="27" customWidth="1"/>
    <col min="4872" max="4872" width="32.26953125" style="27" customWidth="1"/>
    <col min="4873" max="4873" width="18.1796875" style="27" customWidth="1"/>
    <col min="4874" max="4874" width="0" style="27" hidden="1" customWidth="1"/>
    <col min="4875" max="4875" width="32.26953125" style="27" customWidth="1"/>
    <col min="4876" max="4876" width="18.1796875" style="27" customWidth="1"/>
    <col min="4877" max="4877" width="13.26953125" style="27" customWidth="1"/>
    <col min="4878" max="4878" width="8" style="27" customWidth="1"/>
    <col min="4879" max="4879" width="9.26953125" style="27" customWidth="1"/>
    <col min="4880" max="4880" width="59.7265625" style="27" customWidth="1"/>
    <col min="4881" max="4881" width="7.453125" style="27" customWidth="1"/>
    <col min="4882" max="4882" width="9.7265625" style="27" customWidth="1"/>
    <col min="4883" max="4883" width="9.1796875" style="27"/>
    <col min="4884" max="4884" width="14.81640625" style="27" customWidth="1"/>
    <col min="4885" max="4885" width="19" style="27" customWidth="1"/>
    <col min="4886" max="4886" width="16.26953125" style="27" customWidth="1"/>
    <col min="4887" max="5120" width="9.1796875" style="27"/>
    <col min="5121" max="5121" width="9.81640625" style="27" customWidth="1"/>
    <col min="5122" max="5122" width="8.7265625" style="27" customWidth="1"/>
    <col min="5123" max="5123" width="14" style="27" customWidth="1"/>
    <col min="5124" max="5124" width="8.1796875" style="27" customWidth="1"/>
    <col min="5125" max="5125" width="12.1796875" style="27" customWidth="1"/>
    <col min="5126" max="5126" width="255.7265625" style="27" customWidth="1"/>
    <col min="5127" max="5127" width="6.7265625" style="27" customWidth="1"/>
    <col min="5128" max="5128" width="32.26953125" style="27" customWidth="1"/>
    <col min="5129" max="5129" width="18.1796875" style="27" customWidth="1"/>
    <col min="5130" max="5130" width="0" style="27" hidden="1" customWidth="1"/>
    <col min="5131" max="5131" width="32.26953125" style="27" customWidth="1"/>
    <col min="5132" max="5132" width="18.1796875" style="27" customWidth="1"/>
    <col min="5133" max="5133" width="13.26953125" style="27" customWidth="1"/>
    <col min="5134" max="5134" width="8" style="27" customWidth="1"/>
    <col min="5135" max="5135" width="9.26953125" style="27" customWidth="1"/>
    <col min="5136" max="5136" width="59.7265625" style="27" customWidth="1"/>
    <col min="5137" max="5137" width="7.453125" style="27" customWidth="1"/>
    <col min="5138" max="5138" width="9.7265625" style="27" customWidth="1"/>
    <col min="5139" max="5139" width="9.1796875" style="27"/>
    <col min="5140" max="5140" width="14.81640625" style="27" customWidth="1"/>
    <col min="5141" max="5141" width="19" style="27" customWidth="1"/>
    <col min="5142" max="5142" width="16.26953125" style="27" customWidth="1"/>
    <col min="5143" max="5376" width="9.1796875" style="27"/>
    <col min="5377" max="5377" width="9.81640625" style="27" customWidth="1"/>
    <col min="5378" max="5378" width="8.7265625" style="27" customWidth="1"/>
    <col min="5379" max="5379" width="14" style="27" customWidth="1"/>
    <col min="5380" max="5380" width="8.1796875" style="27" customWidth="1"/>
    <col min="5381" max="5381" width="12.1796875" style="27" customWidth="1"/>
    <col min="5382" max="5382" width="255.7265625" style="27" customWidth="1"/>
    <col min="5383" max="5383" width="6.7265625" style="27" customWidth="1"/>
    <col min="5384" max="5384" width="32.26953125" style="27" customWidth="1"/>
    <col min="5385" max="5385" width="18.1796875" style="27" customWidth="1"/>
    <col min="5386" max="5386" width="0" style="27" hidden="1" customWidth="1"/>
    <col min="5387" max="5387" width="32.26953125" style="27" customWidth="1"/>
    <col min="5388" max="5388" width="18.1796875" style="27" customWidth="1"/>
    <col min="5389" max="5389" width="13.26953125" style="27" customWidth="1"/>
    <col min="5390" max="5390" width="8" style="27" customWidth="1"/>
    <col min="5391" max="5391" width="9.26953125" style="27" customWidth="1"/>
    <col min="5392" max="5392" width="59.7265625" style="27" customWidth="1"/>
    <col min="5393" max="5393" width="7.453125" style="27" customWidth="1"/>
    <col min="5394" max="5394" width="9.7265625" style="27" customWidth="1"/>
    <col min="5395" max="5395" width="9.1796875" style="27"/>
    <col min="5396" max="5396" width="14.81640625" style="27" customWidth="1"/>
    <col min="5397" max="5397" width="19" style="27" customWidth="1"/>
    <col min="5398" max="5398" width="16.26953125" style="27" customWidth="1"/>
    <col min="5399" max="5632" width="9.1796875" style="27"/>
    <col min="5633" max="5633" width="9.81640625" style="27" customWidth="1"/>
    <col min="5634" max="5634" width="8.7265625" style="27" customWidth="1"/>
    <col min="5635" max="5635" width="14" style="27" customWidth="1"/>
    <col min="5636" max="5636" width="8.1796875" style="27" customWidth="1"/>
    <col min="5637" max="5637" width="12.1796875" style="27" customWidth="1"/>
    <col min="5638" max="5638" width="255.7265625" style="27" customWidth="1"/>
    <col min="5639" max="5639" width="6.7265625" style="27" customWidth="1"/>
    <col min="5640" max="5640" width="32.26953125" style="27" customWidth="1"/>
    <col min="5641" max="5641" width="18.1796875" style="27" customWidth="1"/>
    <col min="5642" max="5642" width="0" style="27" hidden="1" customWidth="1"/>
    <col min="5643" max="5643" width="32.26953125" style="27" customWidth="1"/>
    <col min="5644" max="5644" width="18.1796875" style="27" customWidth="1"/>
    <col min="5645" max="5645" width="13.26953125" style="27" customWidth="1"/>
    <col min="5646" max="5646" width="8" style="27" customWidth="1"/>
    <col min="5647" max="5647" width="9.26953125" style="27" customWidth="1"/>
    <col min="5648" max="5648" width="59.7265625" style="27" customWidth="1"/>
    <col min="5649" max="5649" width="7.453125" style="27" customWidth="1"/>
    <col min="5650" max="5650" width="9.7265625" style="27" customWidth="1"/>
    <col min="5651" max="5651" width="9.1796875" style="27"/>
    <col min="5652" max="5652" width="14.81640625" style="27" customWidth="1"/>
    <col min="5653" max="5653" width="19" style="27" customWidth="1"/>
    <col min="5654" max="5654" width="16.26953125" style="27" customWidth="1"/>
    <col min="5655" max="5888" width="9.1796875" style="27"/>
    <col min="5889" max="5889" width="9.81640625" style="27" customWidth="1"/>
    <col min="5890" max="5890" width="8.7265625" style="27" customWidth="1"/>
    <col min="5891" max="5891" width="14" style="27" customWidth="1"/>
    <col min="5892" max="5892" width="8.1796875" style="27" customWidth="1"/>
    <col min="5893" max="5893" width="12.1796875" style="27" customWidth="1"/>
    <col min="5894" max="5894" width="255.7265625" style="27" customWidth="1"/>
    <col min="5895" max="5895" width="6.7265625" style="27" customWidth="1"/>
    <col min="5896" max="5896" width="32.26953125" style="27" customWidth="1"/>
    <col min="5897" max="5897" width="18.1796875" style="27" customWidth="1"/>
    <col min="5898" max="5898" width="0" style="27" hidden="1" customWidth="1"/>
    <col min="5899" max="5899" width="32.26953125" style="27" customWidth="1"/>
    <col min="5900" max="5900" width="18.1796875" style="27" customWidth="1"/>
    <col min="5901" max="5901" width="13.26953125" style="27" customWidth="1"/>
    <col min="5902" max="5902" width="8" style="27" customWidth="1"/>
    <col min="5903" max="5903" width="9.26953125" style="27" customWidth="1"/>
    <col min="5904" max="5904" width="59.7265625" style="27" customWidth="1"/>
    <col min="5905" max="5905" width="7.453125" style="27" customWidth="1"/>
    <col min="5906" max="5906" width="9.7265625" style="27" customWidth="1"/>
    <col min="5907" max="5907" width="9.1796875" style="27"/>
    <col min="5908" max="5908" width="14.81640625" style="27" customWidth="1"/>
    <col min="5909" max="5909" width="19" style="27" customWidth="1"/>
    <col min="5910" max="5910" width="16.26953125" style="27" customWidth="1"/>
    <col min="5911" max="6144" width="9.1796875" style="27"/>
    <col min="6145" max="6145" width="9.81640625" style="27" customWidth="1"/>
    <col min="6146" max="6146" width="8.7265625" style="27" customWidth="1"/>
    <col min="6147" max="6147" width="14" style="27" customWidth="1"/>
    <col min="6148" max="6148" width="8.1796875" style="27" customWidth="1"/>
    <col min="6149" max="6149" width="12.1796875" style="27" customWidth="1"/>
    <col min="6150" max="6150" width="255.7265625" style="27" customWidth="1"/>
    <col min="6151" max="6151" width="6.7265625" style="27" customWidth="1"/>
    <col min="6152" max="6152" width="32.26953125" style="27" customWidth="1"/>
    <col min="6153" max="6153" width="18.1796875" style="27" customWidth="1"/>
    <col min="6154" max="6154" width="0" style="27" hidden="1" customWidth="1"/>
    <col min="6155" max="6155" width="32.26953125" style="27" customWidth="1"/>
    <col min="6156" max="6156" width="18.1796875" style="27" customWidth="1"/>
    <col min="6157" max="6157" width="13.26953125" style="27" customWidth="1"/>
    <col min="6158" max="6158" width="8" style="27" customWidth="1"/>
    <col min="6159" max="6159" width="9.26953125" style="27" customWidth="1"/>
    <col min="6160" max="6160" width="59.7265625" style="27" customWidth="1"/>
    <col min="6161" max="6161" width="7.453125" style="27" customWidth="1"/>
    <col min="6162" max="6162" width="9.7265625" style="27" customWidth="1"/>
    <col min="6163" max="6163" width="9.1796875" style="27"/>
    <col min="6164" max="6164" width="14.81640625" style="27" customWidth="1"/>
    <col min="6165" max="6165" width="19" style="27" customWidth="1"/>
    <col min="6166" max="6166" width="16.26953125" style="27" customWidth="1"/>
    <col min="6167" max="6400" width="9.1796875" style="27"/>
    <col min="6401" max="6401" width="9.81640625" style="27" customWidth="1"/>
    <col min="6402" max="6402" width="8.7265625" style="27" customWidth="1"/>
    <col min="6403" max="6403" width="14" style="27" customWidth="1"/>
    <col min="6404" max="6404" width="8.1796875" style="27" customWidth="1"/>
    <col min="6405" max="6405" width="12.1796875" style="27" customWidth="1"/>
    <col min="6406" max="6406" width="255.7265625" style="27" customWidth="1"/>
    <col min="6407" max="6407" width="6.7265625" style="27" customWidth="1"/>
    <col min="6408" max="6408" width="32.26953125" style="27" customWidth="1"/>
    <col min="6409" max="6409" width="18.1796875" style="27" customWidth="1"/>
    <col min="6410" max="6410" width="0" style="27" hidden="1" customWidth="1"/>
    <col min="6411" max="6411" width="32.26953125" style="27" customWidth="1"/>
    <col min="6412" max="6412" width="18.1796875" style="27" customWidth="1"/>
    <col min="6413" max="6413" width="13.26953125" style="27" customWidth="1"/>
    <col min="6414" max="6414" width="8" style="27" customWidth="1"/>
    <col min="6415" max="6415" width="9.26953125" style="27" customWidth="1"/>
    <col min="6416" max="6416" width="59.7265625" style="27" customWidth="1"/>
    <col min="6417" max="6417" width="7.453125" style="27" customWidth="1"/>
    <col min="6418" max="6418" width="9.7265625" style="27" customWidth="1"/>
    <col min="6419" max="6419" width="9.1796875" style="27"/>
    <col min="6420" max="6420" width="14.81640625" style="27" customWidth="1"/>
    <col min="6421" max="6421" width="19" style="27" customWidth="1"/>
    <col min="6422" max="6422" width="16.26953125" style="27" customWidth="1"/>
    <col min="6423" max="6656" width="9.1796875" style="27"/>
    <col min="6657" max="6657" width="9.81640625" style="27" customWidth="1"/>
    <col min="6658" max="6658" width="8.7265625" style="27" customWidth="1"/>
    <col min="6659" max="6659" width="14" style="27" customWidth="1"/>
    <col min="6660" max="6660" width="8.1796875" style="27" customWidth="1"/>
    <col min="6661" max="6661" width="12.1796875" style="27" customWidth="1"/>
    <col min="6662" max="6662" width="255.7265625" style="27" customWidth="1"/>
    <col min="6663" max="6663" width="6.7265625" style="27" customWidth="1"/>
    <col min="6664" max="6664" width="32.26953125" style="27" customWidth="1"/>
    <col min="6665" max="6665" width="18.1796875" style="27" customWidth="1"/>
    <col min="6666" max="6666" width="0" style="27" hidden="1" customWidth="1"/>
    <col min="6667" max="6667" width="32.26953125" style="27" customWidth="1"/>
    <col min="6668" max="6668" width="18.1796875" style="27" customWidth="1"/>
    <col min="6669" max="6669" width="13.26953125" style="27" customWidth="1"/>
    <col min="6670" max="6670" width="8" style="27" customWidth="1"/>
    <col min="6671" max="6671" width="9.26953125" style="27" customWidth="1"/>
    <col min="6672" max="6672" width="59.7265625" style="27" customWidth="1"/>
    <col min="6673" max="6673" width="7.453125" style="27" customWidth="1"/>
    <col min="6674" max="6674" width="9.7265625" style="27" customWidth="1"/>
    <col min="6675" max="6675" width="9.1796875" style="27"/>
    <col min="6676" max="6676" width="14.81640625" style="27" customWidth="1"/>
    <col min="6677" max="6677" width="19" style="27" customWidth="1"/>
    <col min="6678" max="6678" width="16.26953125" style="27" customWidth="1"/>
    <col min="6679" max="6912" width="9.1796875" style="27"/>
    <col min="6913" max="6913" width="9.81640625" style="27" customWidth="1"/>
    <col min="6914" max="6914" width="8.7265625" style="27" customWidth="1"/>
    <col min="6915" max="6915" width="14" style="27" customWidth="1"/>
    <col min="6916" max="6916" width="8.1796875" style="27" customWidth="1"/>
    <col min="6917" max="6917" width="12.1796875" style="27" customWidth="1"/>
    <col min="6918" max="6918" width="255.7265625" style="27" customWidth="1"/>
    <col min="6919" max="6919" width="6.7265625" style="27" customWidth="1"/>
    <col min="6920" max="6920" width="32.26953125" style="27" customWidth="1"/>
    <col min="6921" max="6921" width="18.1796875" style="27" customWidth="1"/>
    <col min="6922" max="6922" width="0" style="27" hidden="1" customWidth="1"/>
    <col min="6923" max="6923" width="32.26953125" style="27" customWidth="1"/>
    <col min="6924" max="6924" width="18.1796875" style="27" customWidth="1"/>
    <col min="6925" max="6925" width="13.26953125" style="27" customWidth="1"/>
    <col min="6926" max="6926" width="8" style="27" customWidth="1"/>
    <col min="6927" max="6927" width="9.26953125" style="27" customWidth="1"/>
    <col min="6928" max="6928" width="59.7265625" style="27" customWidth="1"/>
    <col min="6929" max="6929" width="7.453125" style="27" customWidth="1"/>
    <col min="6930" max="6930" width="9.7265625" style="27" customWidth="1"/>
    <col min="6931" max="6931" width="9.1796875" style="27"/>
    <col min="6932" max="6932" width="14.81640625" style="27" customWidth="1"/>
    <col min="6933" max="6933" width="19" style="27" customWidth="1"/>
    <col min="6934" max="6934" width="16.26953125" style="27" customWidth="1"/>
    <col min="6935" max="7168" width="9.1796875" style="27"/>
    <col min="7169" max="7169" width="9.81640625" style="27" customWidth="1"/>
    <col min="7170" max="7170" width="8.7265625" style="27" customWidth="1"/>
    <col min="7171" max="7171" width="14" style="27" customWidth="1"/>
    <col min="7172" max="7172" width="8.1796875" style="27" customWidth="1"/>
    <col min="7173" max="7173" width="12.1796875" style="27" customWidth="1"/>
    <col min="7174" max="7174" width="255.7265625" style="27" customWidth="1"/>
    <col min="7175" max="7175" width="6.7265625" style="27" customWidth="1"/>
    <col min="7176" max="7176" width="32.26953125" style="27" customWidth="1"/>
    <col min="7177" max="7177" width="18.1796875" style="27" customWidth="1"/>
    <col min="7178" max="7178" width="0" style="27" hidden="1" customWidth="1"/>
    <col min="7179" max="7179" width="32.26953125" style="27" customWidth="1"/>
    <col min="7180" max="7180" width="18.1796875" style="27" customWidth="1"/>
    <col min="7181" max="7181" width="13.26953125" style="27" customWidth="1"/>
    <col min="7182" max="7182" width="8" style="27" customWidth="1"/>
    <col min="7183" max="7183" width="9.26953125" style="27" customWidth="1"/>
    <col min="7184" max="7184" width="59.7265625" style="27" customWidth="1"/>
    <col min="7185" max="7185" width="7.453125" style="27" customWidth="1"/>
    <col min="7186" max="7186" width="9.7265625" style="27" customWidth="1"/>
    <col min="7187" max="7187" width="9.1796875" style="27"/>
    <col min="7188" max="7188" width="14.81640625" style="27" customWidth="1"/>
    <col min="7189" max="7189" width="19" style="27" customWidth="1"/>
    <col min="7190" max="7190" width="16.26953125" style="27" customWidth="1"/>
    <col min="7191" max="7424" width="9.1796875" style="27"/>
    <col min="7425" max="7425" width="9.81640625" style="27" customWidth="1"/>
    <col min="7426" max="7426" width="8.7265625" style="27" customWidth="1"/>
    <col min="7427" max="7427" width="14" style="27" customWidth="1"/>
    <col min="7428" max="7428" width="8.1796875" style="27" customWidth="1"/>
    <col min="7429" max="7429" width="12.1796875" style="27" customWidth="1"/>
    <col min="7430" max="7430" width="255.7265625" style="27" customWidth="1"/>
    <col min="7431" max="7431" width="6.7265625" style="27" customWidth="1"/>
    <col min="7432" max="7432" width="32.26953125" style="27" customWidth="1"/>
    <col min="7433" max="7433" width="18.1796875" style="27" customWidth="1"/>
    <col min="7434" max="7434" width="0" style="27" hidden="1" customWidth="1"/>
    <col min="7435" max="7435" width="32.26953125" style="27" customWidth="1"/>
    <col min="7436" max="7436" width="18.1796875" style="27" customWidth="1"/>
    <col min="7437" max="7437" width="13.26953125" style="27" customWidth="1"/>
    <col min="7438" max="7438" width="8" style="27" customWidth="1"/>
    <col min="7439" max="7439" width="9.26953125" style="27" customWidth="1"/>
    <col min="7440" max="7440" width="59.7265625" style="27" customWidth="1"/>
    <col min="7441" max="7441" width="7.453125" style="27" customWidth="1"/>
    <col min="7442" max="7442" width="9.7265625" style="27" customWidth="1"/>
    <col min="7443" max="7443" width="9.1796875" style="27"/>
    <col min="7444" max="7444" width="14.81640625" style="27" customWidth="1"/>
    <col min="7445" max="7445" width="19" style="27" customWidth="1"/>
    <col min="7446" max="7446" width="16.26953125" style="27" customWidth="1"/>
    <col min="7447" max="7680" width="9.1796875" style="27"/>
    <col min="7681" max="7681" width="9.81640625" style="27" customWidth="1"/>
    <col min="7682" max="7682" width="8.7265625" style="27" customWidth="1"/>
    <col min="7683" max="7683" width="14" style="27" customWidth="1"/>
    <col min="7684" max="7684" width="8.1796875" style="27" customWidth="1"/>
    <col min="7685" max="7685" width="12.1796875" style="27" customWidth="1"/>
    <col min="7686" max="7686" width="255.7265625" style="27" customWidth="1"/>
    <col min="7687" max="7687" width="6.7265625" style="27" customWidth="1"/>
    <col min="7688" max="7688" width="32.26953125" style="27" customWidth="1"/>
    <col min="7689" max="7689" width="18.1796875" style="27" customWidth="1"/>
    <col min="7690" max="7690" width="0" style="27" hidden="1" customWidth="1"/>
    <col min="7691" max="7691" width="32.26953125" style="27" customWidth="1"/>
    <col min="7692" max="7692" width="18.1796875" style="27" customWidth="1"/>
    <col min="7693" max="7693" width="13.26953125" style="27" customWidth="1"/>
    <col min="7694" max="7694" width="8" style="27" customWidth="1"/>
    <col min="7695" max="7695" width="9.26953125" style="27" customWidth="1"/>
    <col min="7696" max="7696" width="59.7265625" style="27" customWidth="1"/>
    <col min="7697" max="7697" width="7.453125" style="27" customWidth="1"/>
    <col min="7698" max="7698" width="9.7265625" style="27" customWidth="1"/>
    <col min="7699" max="7699" width="9.1796875" style="27"/>
    <col min="7700" max="7700" width="14.81640625" style="27" customWidth="1"/>
    <col min="7701" max="7701" width="19" style="27" customWidth="1"/>
    <col min="7702" max="7702" width="16.26953125" style="27" customWidth="1"/>
    <col min="7703" max="7936" width="9.1796875" style="27"/>
    <col min="7937" max="7937" width="9.81640625" style="27" customWidth="1"/>
    <col min="7938" max="7938" width="8.7265625" style="27" customWidth="1"/>
    <col min="7939" max="7939" width="14" style="27" customWidth="1"/>
    <col min="7940" max="7940" width="8.1796875" style="27" customWidth="1"/>
    <col min="7941" max="7941" width="12.1796875" style="27" customWidth="1"/>
    <col min="7942" max="7942" width="255.7265625" style="27" customWidth="1"/>
    <col min="7943" max="7943" width="6.7265625" style="27" customWidth="1"/>
    <col min="7944" max="7944" width="32.26953125" style="27" customWidth="1"/>
    <col min="7945" max="7945" width="18.1796875" style="27" customWidth="1"/>
    <col min="7946" max="7946" width="0" style="27" hidden="1" customWidth="1"/>
    <col min="7947" max="7947" width="32.26953125" style="27" customWidth="1"/>
    <col min="7948" max="7948" width="18.1796875" style="27" customWidth="1"/>
    <col min="7949" max="7949" width="13.26953125" style="27" customWidth="1"/>
    <col min="7950" max="7950" width="8" style="27" customWidth="1"/>
    <col min="7951" max="7951" width="9.26953125" style="27" customWidth="1"/>
    <col min="7952" max="7952" width="59.7265625" style="27" customWidth="1"/>
    <col min="7953" max="7953" width="7.453125" style="27" customWidth="1"/>
    <col min="7954" max="7954" width="9.7265625" style="27" customWidth="1"/>
    <col min="7955" max="7955" width="9.1796875" style="27"/>
    <col min="7956" max="7956" width="14.81640625" style="27" customWidth="1"/>
    <col min="7957" max="7957" width="19" style="27" customWidth="1"/>
    <col min="7958" max="7958" width="16.26953125" style="27" customWidth="1"/>
    <col min="7959" max="8192" width="9.1796875" style="27"/>
    <col min="8193" max="8193" width="9.81640625" style="27" customWidth="1"/>
    <col min="8194" max="8194" width="8.7265625" style="27" customWidth="1"/>
    <col min="8195" max="8195" width="14" style="27" customWidth="1"/>
    <col min="8196" max="8196" width="8.1796875" style="27" customWidth="1"/>
    <col min="8197" max="8197" width="12.1796875" style="27" customWidth="1"/>
    <col min="8198" max="8198" width="255.7265625" style="27" customWidth="1"/>
    <col min="8199" max="8199" width="6.7265625" style="27" customWidth="1"/>
    <col min="8200" max="8200" width="32.26953125" style="27" customWidth="1"/>
    <col min="8201" max="8201" width="18.1796875" style="27" customWidth="1"/>
    <col min="8202" max="8202" width="0" style="27" hidden="1" customWidth="1"/>
    <col min="8203" max="8203" width="32.26953125" style="27" customWidth="1"/>
    <col min="8204" max="8204" width="18.1796875" style="27" customWidth="1"/>
    <col min="8205" max="8205" width="13.26953125" style="27" customWidth="1"/>
    <col min="8206" max="8206" width="8" style="27" customWidth="1"/>
    <col min="8207" max="8207" width="9.26953125" style="27" customWidth="1"/>
    <col min="8208" max="8208" width="59.7265625" style="27" customWidth="1"/>
    <col min="8209" max="8209" width="7.453125" style="27" customWidth="1"/>
    <col min="8210" max="8210" width="9.7265625" style="27" customWidth="1"/>
    <col min="8211" max="8211" width="9.1796875" style="27"/>
    <col min="8212" max="8212" width="14.81640625" style="27" customWidth="1"/>
    <col min="8213" max="8213" width="19" style="27" customWidth="1"/>
    <col min="8214" max="8214" width="16.26953125" style="27" customWidth="1"/>
    <col min="8215" max="8448" width="9.1796875" style="27"/>
    <col min="8449" max="8449" width="9.81640625" style="27" customWidth="1"/>
    <col min="8450" max="8450" width="8.7265625" style="27" customWidth="1"/>
    <col min="8451" max="8451" width="14" style="27" customWidth="1"/>
    <col min="8452" max="8452" width="8.1796875" style="27" customWidth="1"/>
    <col min="8453" max="8453" width="12.1796875" style="27" customWidth="1"/>
    <col min="8454" max="8454" width="255.7265625" style="27" customWidth="1"/>
    <col min="8455" max="8455" width="6.7265625" style="27" customWidth="1"/>
    <col min="8456" max="8456" width="32.26953125" style="27" customWidth="1"/>
    <col min="8457" max="8457" width="18.1796875" style="27" customWidth="1"/>
    <col min="8458" max="8458" width="0" style="27" hidden="1" customWidth="1"/>
    <col min="8459" max="8459" width="32.26953125" style="27" customWidth="1"/>
    <col min="8460" max="8460" width="18.1796875" style="27" customWidth="1"/>
    <col min="8461" max="8461" width="13.26953125" style="27" customWidth="1"/>
    <col min="8462" max="8462" width="8" style="27" customWidth="1"/>
    <col min="8463" max="8463" width="9.26953125" style="27" customWidth="1"/>
    <col min="8464" max="8464" width="59.7265625" style="27" customWidth="1"/>
    <col min="8465" max="8465" width="7.453125" style="27" customWidth="1"/>
    <col min="8466" max="8466" width="9.7265625" style="27" customWidth="1"/>
    <col min="8467" max="8467" width="9.1796875" style="27"/>
    <col min="8468" max="8468" width="14.81640625" style="27" customWidth="1"/>
    <col min="8469" max="8469" width="19" style="27" customWidth="1"/>
    <col min="8470" max="8470" width="16.26953125" style="27" customWidth="1"/>
    <col min="8471" max="8704" width="9.1796875" style="27"/>
    <col min="8705" max="8705" width="9.81640625" style="27" customWidth="1"/>
    <col min="8706" max="8706" width="8.7265625" style="27" customWidth="1"/>
    <col min="8707" max="8707" width="14" style="27" customWidth="1"/>
    <col min="8708" max="8708" width="8.1796875" style="27" customWidth="1"/>
    <col min="8709" max="8709" width="12.1796875" style="27" customWidth="1"/>
    <col min="8710" max="8710" width="255.7265625" style="27" customWidth="1"/>
    <col min="8711" max="8711" width="6.7265625" style="27" customWidth="1"/>
    <col min="8712" max="8712" width="32.26953125" style="27" customWidth="1"/>
    <col min="8713" max="8713" width="18.1796875" style="27" customWidth="1"/>
    <col min="8714" max="8714" width="0" style="27" hidden="1" customWidth="1"/>
    <col min="8715" max="8715" width="32.26953125" style="27" customWidth="1"/>
    <col min="8716" max="8716" width="18.1796875" style="27" customWidth="1"/>
    <col min="8717" max="8717" width="13.26953125" style="27" customWidth="1"/>
    <col min="8718" max="8718" width="8" style="27" customWidth="1"/>
    <col min="8719" max="8719" width="9.26953125" style="27" customWidth="1"/>
    <col min="8720" max="8720" width="59.7265625" style="27" customWidth="1"/>
    <col min="8721" max="8721" width="7.453125" style="27" customWidth="1"/>
    <col min="8722" max="8722" width="9.7265625" style="27" customWidth="1"/>
    <col min="8723" max="8723" width="9.1796875" style="27"/>
    <col min="8724" max="8724" width="14.81640625" style="27" customWidth="1"/>
    <col min="8725" max="8725" width="19" style="27" customWidth="1"/>
    <col min="8726" max="8726" width="16.26953125" style="27" customWidth="1"/>
    <col min="8727" max="8960" width="9.1796875" style="27"/>
    <col min="8961" max="8961" width="9.81640625" style="27" customWidth="1"/>
    <col min="8962" max="8962" width="8.7265625" style="27" customWidth="1"/>
    <col min="8963" max="8963" width="14" style="27" customWidth="1"/>
    <col min="8964" max="8964" width="8.1796875" style="27" customWidth="1"/>
    <col min="8965" max="8965" width="12.1796875" style="27" customWidth="1"/>
    <col min="8966" max="8966" width="255.7265625" style="27" customWidth="1"/>
    <col min="8967" max="8967" width="6.7265625" style="27" customWidth="1"/>
    <col min="8968" max="8968" width="32.26953125" style="27" customWidth="1"/>
    <col min="8969" max="8969" width="18.1796875" style="27" customWidth="1"/>
    <col min="8970" max="8970" width="0" style="27" hidden="1" customWidth="1"/>
    <col min="8971" max="8971" width="32.26953125" style="27" customWidth="1"/>
    <col min="8972" max="8972" width="18.1796875" style="27" customWidth="1"/>
    <col min="8973" max="8973" width="13.26953125" style="27" customWidth="1"/>
    <col min="8974" max="8974" width="8" style="27" customWidth="1"/>
    <col min="8975" max="8975" width="9.26953125" style="27" customWidth="1"/>
    <col min="8976" max="8976" width="59.7265625" style="27" customWidth="1"/>
    <col min="8977" max="8977" width="7.453125" style="27" customWidth="1"/>
    <col min="8978" max="8978" width="9.7265625" style="27" customWidth="1"/>
    <col min="8979" max="8979" width="9.1796875" style="27"/>
    <col min="8980" max="8980" width="14.81640625" style="27" customWidth="1"/>
    <col min="8981" max="8981" width="19" style="27" customWidth="1"/>
    <col min="8982" max="8982" width="16.26953125" style="27" customWidth="1"/>
    <col min="8983" max="9216" width="9.1796875" style="27"/>
    <col min="9217" max="9217" width="9.81640625" style="27" customWidth="1"/>
    <col min="9218" max="9218" width="8.7265625" style="27" customWidth="1"/>
    <col min="9219" max="9219" width="14" style="27" customWidth="1"/>
    <col min="9220" max="9220" width="8.1796875" style="27" customWidth="1"/>
    <col min="9221" max="9221" width="12.1796875" style="27" customWidth="1"/>
    <col min="9222" max="9222" width="255.7265625" style="27" customWidth="1"/>
    <col min="9223" max="9223" width="6.7265625" style="27" customWidth="1"/>
    <col min="9224" max="9224" width="32.26953125" style="27" customWidth="1"/>
    <col min="9225" max="9225" width="18.1796875" style="27" customWidth="1"/>
    <col min="9226" max="9226" width="0" style="27" hidden="1" customWidth="1"/>
    <col min="9227" max="9227" width="32.26953125" style="27" customWidth="1"/>
    <col min="9228" max="9228" width="18.1796875" style="27" customWidth="1"/>
    <col min="9229" max="9229" width="13.26953125" style="27" customWidth="1"/>
    <col min="9230" max="9230" width="8" style="27" customWidth="1"/>
    <col min="9231" max="9231" width="9.26953125" style="27" customWidth="1"/>
    <col min="9232" max="9232" width="59.7265625" style="27" customWidth="1"/>
    <col min="9233" max="9233" width="7.453125" style="27" customWidth="1"/>
    <col min="9234" max="9234" width="9.7265625" style="27" customWidth="1"/>
    <col min="9235" max="9235" width="9.1796875" style="27"/>
    <col min="9236" max="9236" width="14.81640625" style="27" customWidth="1"/>
    <col min="9237" max="9237" width="19" style="27" customWidth="1"/>
    <col min="9238" max="9238" width="16.26953125" style="27" customWidth="1"/>
    <col min="9239" max="9472" width="9.1796875" style="27"/>
    <col min="9473" max="9473" width="9.81640625" style="27" customWidth="1"/>
    <col min="9474" max="9474" width="8.7265625" style="27" customWidth="1"/>
    <col min="9475" max="9475" width="14" style="27" customWidth="1"/>
    <col min="9476" max="9476" width="8.1796875" style="27" customWidth="1"/>
    <col min="9477" max="9477" width="12.1796875" style="27" customWidth="1"/>
    <col min="9478" max="9478" width="255.7265625" style="27" customWidth="1"/>
    <col min="9479" max="9479" width="6.7265625" style="27" customWidth="1"/>
    <col min="9480" max="9480" width="32.26953125" style="27" customWidth="1"/>
    <col min="9481" max="9481" width="18.1796875" style="27" customWidth="1"/>
    <col min="9482" max="9482" width="0" style="27" hidden="1" customWidth="1"/>
    <col min="9483" max="9483" width="32.26953125" style="27" customWidth="1"/>
    <col min="9484" max="9484" width="18.1796875" style="27" customWidth="1"/>
    <col min="9485" max="9485" width="13.26953125" style="27" customWidth="1"/>
    <col min="9486" max="9486" width="8" style="27" customWidth="1"/>
    <col min="9487" max="9487" width="9.26953125" style="27" customWidth="1"/>
    <col min="9488" max="9488" width="59.7265625" style="27" customWidth="1"/>
    <col min="9489" max="9489" width="7.453125" style="27" customWidth="1"/>
    <col min="9490" max="9490" width="9.7265625" style="27" customWidth="1"/>
    <col min="9491" max="9491" width="9.1796875" style="27"/>
    <col min="9492" max="9492" width="14.81640625" style="27" customWidth="1"/>
    <col min="9493" max="9493" width="19" style="27" customWidth="1"/>
    <col min="9494" max="9494" width="16.26953125" style="27" customWidth="1"/>
    <col min="9495" max="9728" width="9.1796875" style="27"/>
    <col min="9729" max="9729" width="9.81640625" style="27" customWidth="1"/>
    <col min="9730" max="9730" width="8.7265625" style="27" customWidth="1"/>
    <col min="9731" max="9731" width="14" style="27" customWidth="1"/>
    <col min="9732" max="9732" width="8.1796875" style="27" customWidth="1"/>
    <col min="9733" max="9733" width="12.1796875" style="27" customWidth="1"/>
    <col min="9734" max="9734" width="255.7265625" style="27" customWidth="1"/>
    <col min="9735" max="9735" width="6.7265625" style="27" customWidth="1"/>
    <col min="9736" max="9736" width="32.26953125" style="27" customWidth="1"/>
    <col min="9737" max="9737" width="18.1796875" style="27" customWidth="1"/>
    <col min="9738" max="9738" width="0" style="27" hidden="1" customWidth="1"/>
    <col min="9739" max="9739" width="32.26953125" style="27" customWidth="1"/>
    <col min="9740" max="9740" width="18.1796875" style="27" customWidth="1"/>
    <col min="9741" max="9741" width="13.26953125" style="27" customWidth="1"/>
    <col min="9742" max="9742" width="8" style="27" customWidth="1"/>
    <col min="9743" max="9743" width="9.26953125" style="27" customWidth="1"/>
    <col min="9744" max="9744" width="59.7265625" style="27" customWidth="1"/>
    <col min="9745" max="9745" width="7.453125" style="27" customWidth="1"/>
    <col min="9746" max="9746" width="9.7265625" style="27" customWidth="1"/>
    <col min="9747" max="9747" width="9.1796875" style="27"/>
    <col min="9748" max="9748" width="14.81640625" style="27" customWidth="1"/>
    <col min="9749" max="9749" width="19" style="27" customWidth="1"/>
    <col min="9750" max="9750" width="16.26953125" style="27" customWidth="1"/>
    <col min="9751" max="9984" width="9.1796875" style="27"/>
    <col min="9985" max="9985" width="9.81640625" style="27" customWidth="1"/>
    <col min="9986" max="9986" width="8.7265625" style="27" customWidth="1"/>
    <col min="9987" max="9987" width="14" style="27" customWidth="1"/>
    <col min="9988" max="9988" width="8.1796875" style="27" customWidth="1"/>
    <col min="9989" max="9989" width="12.1796875" style="27" customWidth="1"/>
    <col min="9990" max="9990" width="255.7265625" style="27" customWidth="1"/>
    <col min="9991" max="9991" width="6.7265625" style="27" customWidth="1"/>
    <col min="9992" max="9992" width="32.26953125" style="27" customWidth="1"/>
    <col min="9993" max="9993" width="18.1796875" style="27" customWidth="1"/>
    <col min="9994" max="9994" width="0" style="27" hidden="1" customWidth="1"/>
    <col min="9995" max="9995" width="32.26953125" style="27" customWidth="1"/>
    <col min="9996" max="9996" width="18.1796875" style="27" customWidth="1"/>
    <col min="9997" max="9997" width="13.26953125" style="27" customWidth="1"/>
    <col min="9998" max="9998" width="8" style="27" customWidth="1"/>
    <col min="9999" max="9999" width="9.26953125" style="27" customWidth="1"/>
    <col min="10000" max="10000" width="59.7265625" style="27" customWidth="1"/>
    <col min="10001" max="10001" width="7.453125" style="27" customWidth="1"/>
    <col min="10002" max="10002" width="9.7265625" style="27" customWidth="1"/>
    <col min="10003" max="10003" width="9.1796875" style="27"/>
    <col min="10004" max="10004" width="14.81640625" style="27" customWidth="1"/>
    <col min="10005" max="10005" width="19" style="27" customWidth="1"/>
    <col min="10006" max="10006" width="16.26953125" style="27" customWidth="1"/>
    <col min="10007" max="10240" width="9.1796875" style="27"/>
    <col min="10241" max="10241" width="9.81640625" style="27" customWidth="1"/>
    <col min="10242" max="10242" width="8.7265625" style="27" customWidth="1"/>
    <col min="10243" max="10243" width="14" style="27" customWidth="1"/>
    <col min="10244" max="10244" width="8.1796875" style="27" customWidth="1"/>
    <col min="10245" max="10245" width="12.1796875" style="27" customWidth="1"/>
    <col min="10246" max="10246" width="255.7265625" style="27" customWidth="1"/>
    <col min="10247" max="10247" width="6.7265625" style="27" customWidth="1"/>
    <col min="10248" max="10248" width="32.26953125" style="27" customWidth="1"/>
    <col min="10249" max="10249" width="18.1796875" style="27" customWidth="1"/>
    <col min="10250" max="10250" width="0" style="27" hidden="1" customWidth="1"/>
    <col min="10251" max="10251" width="32.26953125" style="27" customWidth="1"/>
    <col min="10252" max="10252" width="18.1796875" style="27" customWidth="1"/>
    <col min="10253" max="10253" width="13.26953125" style="27" customWidth="1"/>
    <col min="10254" max="10254" width="8" style="27" customWidth="1"/>
    <col min="10255" max="10255" width="9.26953125" style="27" customWidth="1"/>
    <col min="10256" max="10256" width="59.7265625" style="27" customWidth="1"/>
    <col min="10257" max="10257" width="7.453125" style="27" customWidth="1"/>
    <col min="10258" max="10258" width="9.7265625" style="27" customWidth="1"/>
    <col min="10259" max="10259" width="9.1796875" style="27"/>
    <col min="10260" max="10260" width="14.81640625" style="27" customWidth="1"/>
    <col min="10261" max="10261" width="19" style="27" customWidth="1"/>
    <col min="10262" max="10262" width="16.26953125" style="27" customWidth="1"/>
    <col min="10263" max="10496" width="9.1796875" style="27"/>
    <col min="10497" max="10497" width="9.81640625" style="27" customWidth="1"/>
    <col min="10498" max="10498" width="8.7265625" style="27" customWidth="1"/>
    <col min="10499" max="10499" width="14" style="27" customWidth="1"/>
    <col min="10500" max="10500" width="8.1796875" style="27" customWidth="1"/>
    <col min="10501" max="10501" width="12.1796875" style="27" customWidth="1"/>
    <col min="10502" max="10502" width="255.7265625" style="27" customWidth="1"/>
    <col min="10503" max="10503" width="6.7265625" style="27" customWidth="1"/>
    <col min="10504" max="10504" width="32.26953125" style="27" customWidth="1"/>
    <col min="10505" max="10505" width="18.1796875" style="27" customWidth="1"/>
    <col min="10506" max="10506" width="0" style="27" hidden="1" customWidth="1"/>
    <col min="10507" max="10507" width="32.26953125" style="27" customWidth="1"/>
    <col min="10508" max="10508" width="18.1796875" style="27" customWidth="1"/>
    <col min="10509" max="10509" width="13.26953125" style="27" customWidth="1"/>
    <col min="10510" max="10510" width="8" style="27" customWidth="1"/>
    <col min="10511" max="10511" width="9.26953125" style="27" customWidth="1"/>
    <col min="10512" max="10512" width="59.7265625" style="27" customWidth="1"/>
    <col min="10513" max="10513" width="7.453125" style="27" customWidth="1"/>
    <col min="10514" max="10514" width="9.7265625" style="27" customWidth="1"/>
    <col min="10515" max="10515" width="9.1796875" style="27"/>
    <col min="10516" max="10516" width="14.81640625" style="27" customWidth="1"/>
    <col min="10517" max="10517" width="19" style="27" customWidth="1"/>
    <col min="10518" max="10518" width="16.26953125" style="27" customWidth="1"/>
    <col min="10519" max="10752" width="9.1796875" style="27"/>
    <col min="10753" max="10753" width="9.81640625" style="27" customWidth="1"/>
    <col min="10754" max="10754" width="8.7265625" style="27" customWidth="1"/>
    <col min="10755" max="10755" width="14" style="27" customWidth="1"/>
    <col min="10756" max="10756" width="8.1796875" style="27" customWidth="1"/>
    <col min="10757" max="10757" width="12.1796875" style="27" customWidth="1"/>
    <col min="10758" max="10758" width="255.7265625" style="27" customWidth="1"/>
    <col min="10759" max="10759" width="6.7265625" style="27" customWidth="1"/>
    <col min="10760" max="10760" width="32.26953125" style="27" customWidth="1"/>
    <col min="10761" max="10761" width="18.1796875" style="27" customWidth="1"/>
    <col min="10762" max="10762" width="0" style="27" hidden="1" customWidth="1"/>
    <col min="10763" max="10763" width="32.26953125" style="27" customWidth="1"/>
    <col min="10764" max="10764" width="18.1796875" style="27" customWidth="1"/>
    <col min="10765" max="10765" width="13.26953125" style="27" customWidth="1"/>
    <col min="10766" max="10766" width="8" style="27" customWidth="1"/>
    <col min="10767" max="10767" width="9.26953125" style="27" customWidth="1"/>
    <col min="10768" max="10768" width="59.7265625" style="27" customWidth="1"/>
    <col min="10769" max="10769" width="7.453125" style="27" customWidth="1"/>
    <col min="10770" max="10770" width="9.7265625" style="27" customWidth="1"/>
    <col min="10771" max="10771" width="9.1796875" style="27"/>
    <col min="10772" max="10772" width="14.81640625" style="27" customWidth="1"/>
    <col min="10773" max="10773" width="19" style="27" customWidth="1"/>
    <col min="10774" max="10774" width="16.26953125" style="27" customWidth="1"/>
    <col min="10775" max="11008" width="9.1796875" style="27"/>
    <col min="11009" max="11009" width="9.81640625" style="27" customWidth="1"/>
    <col min="11010" max="11010" width="8.7265625" style="27" customWidth="1"/>
    <col min="11011" max="11011" width="14" style="27" customWidth="1"/>
    <col min="11012" max="11012" width="8.1796875" style="27" customWidth="1"/>
    <col min="11013" max="11013" width="12.1796875" style="27" customWidth="1"/>
    <col min="11014" max="11014" width="255.7265625" style="27" customWidth="1"/>
    <col min="11015" max="11015" width="6.7265625" style="27" customWidth="1"/>
    <col min="11016" max="11016" width="32.26953125" style="27" customWidth="1"/>
    <col min="11017" max="11017" width="18.1796875" style="27" customWidth="1"/>
    <col min="11018" max="11018" width="0" style="27" hidden="1" customWidth="1"/>
    <col min="11019" max="11019" width="32.26953125" style="27" customWidth="1"/>
    <col min="11020" max="11020" width="18.1796875" style="27" customWidth="1"/>
    <col min="11021" max="11021" width="13.26953125" style="27" customWidth="1"/>
    <col min="11022" max="11022" width="8" style="27" customWidth="1"/>
    <col min="11023" max="11023" width="9.26953125" style="27" customWidth="1"/>
    <col min="11024" max="11024" width="59.7265625" style="27" customWidth="1"/>
    <col min="11025" max="11025" width="7.453125" style="27" customWidth="1"/>
    <col min="11026" max="11026" width="9.7265625" style="27" customWidth="1"/>
    <col min="11027" max="11027" width="9.1796875" style="27"/>
    <col min="11028" max="11028" width="14.81640625" style="27" customWidth="1"/>
    <col min="11029" max="11029" width="19" style="27" customWidth="1"/>
    <col min="11030" max="11030" width="16.26953125" style="27" customWidth="1"/>
    <col min="11031" max="11264" width="9.1796875" style="27"/>
    <col min="11265" max="11265" width="9.81640625" style="27" customWidth="1"/>
    <col min="11266" max="11266" width="8.7265625" style="27" customWidth="1"/>
    <col min="11267" max="11267" width="14" style="27" customWidth="1"/>
    <col min="11268" max="11268" width="8.1796875" style="27" customWidth="1"/>
    <col min="11269" max="11269" width="12.1796875" style="27" customWidth="1"/>
    <col min="11270" max="11270" width="255.7265625" style="27" customWidth="1"/>
    <col min="11271" max="11271" width="6.7265625" style="27" customWidth="1"/>
    <col min="11272" max="11272" width="32.26953125" style="27" customWidth="1"/>
    <col min="11273" max="11273" width="18.1796875" style="27" customWidth="1"/>
    <col min="11274" max="11274" width="0" style="27" hidden="1" customWidth="1"/>
    <col min="11275" max="11275" width="32.26953125" style="27" customWidth="1"/>
    <col min="11276" max="11276" width="18.1796875" style="27" customWidth="1"/>
    <col min="11277" max="11277" width="13.26953125" style="27" customWidth="1"/>
    <col min="11278" max="11278" width="8" style="27" customWidth="1"/>
    <col min="11279" max="11279" width="9.26953125" style="27" customWidth="1"/>
    <col min="11280" max="11280" width="59.7265625" style="27" customWidth="1"/>
    <col min="11281" max="11281" width="7.453125" style="27" customWidth="1"/>
    <col min="11282" max="11282" width="9.7265625" style="27" customWidth="1"/>
    <col min="11283" max="11283" width="9.1796875" style="27"/>
    <col min="11284" max="11284" width="14.81640625" style="27" customWidth="1"/>
    <col min="11285" max="11285" width="19" style="27" customWidth="1"/>
    <col min="11286" max="11286" width="16.26953125" style="27" customWidth="1"/>
    <col min="11287" max="11520" width="9.1796875" style="27"/>
    <col min="11521" max="11521" width="9.81640625" style="27" customWidth="1"/>
    <col min="11522" max="11522" width="8.7265625" style="27" customWidth="1"/>
    <col min="11523" max="11523" width="14" style="27" customWidth="1"/>
    <col min="11524" max="11524" width="8.1796875" style="27" customWidth="1"/>
    <col min="11525" max="11525" width="12.1796875" style="27" customWidth="1"/>
    <col min="11526" max="11526" width="255.7265625" style="27" customWidth="1"/>
    <col min="11527" max="11527" width="6.7265625" style="27" customWidth="1"/>
    <col min="11528" max="11528" width="32.26953125" style="27" customWidth="1"/>
    <col min="11529" max="11529" width="18.1796875" style="27" customWidth="1"/>
    <col min="11530" max="11530" width="0" style="27" hidden="1" customWidth="1"/>
    <col min="11531" max="11531" width="32.26953125" style="27" customWidth="1"/>
    <col min="11532" max="11532" width="18.1796875" style="27" customWidth="1"/>
    <col min="11533" max="11533" width="13.26953125" style="27" customWidth="1"/>
    <col min="11534" max="11534" width="8" style="27" customWidth="1"/>
    <col min="11535" max="11535" width="9.26953125" style="27" customWidth="1"/>
    <col min="11536" max="11536" width="59.7265625" style="27" customWidth="1"/>
    <col min="11537" max="11537" width="7.453125" style="27" customWidth="1"/>
    <col min="11538" max="11538" width="9.7265625" style="27" customWidth="1"/>
    <col min="11539" max="11539" width="9.1796875" style="27"/>
    <col min="11540" max="11540" width="14.81640625" style="27" customWidth="1"/>
    <col min="11541" max="11541" width="19" style="27" customWidth="1"/>
    <col min="11542" max="11542" width="16.26953125" style="27" customWidth="1"/>
    <col min="11543" max="11776" width="9.1796875" style="27"/>
    <col min="11777" max="11777" width="9.81640625" style="27" customWidth="1"/>
    <col min="11778" max="11778" width="8.7265625" style="27" customWidth="1"/>
    <col min="11779" max="11779" width="14" style="27" customWidth="1"/>
    <col min="11780" max="11780" width="8.1796875" style="27" customWidth="1"/>
    <col min="11781" max="11781" width="12.1796875" style="27" customWidth="1"/>
    <col min="11782" max="11782" width="255.7265625" style="27" customWidth="1"/>
    <col min="11783" max="11783" width="6.7265625" style="27" customWidth="1"/>
    <col min="11784" max="11784" width="32.26953125" style="27" customWidth="1"/>
    <col min="11785" max="11785" width="18.1796875" style="27" customWidth="1"/>
    <col min="11786" max="11786" width="0" style="27" hidden="1" customWidth="1"/>
    <col min="11787" max="11787" width="32.26953125" style="27" customWidth="1"/>
    <col min="11788" max="11788" width="18.1796875" style="27" customWidth="1"/>
    <col min="11789" max="11789" width="13.26953125" style="27" customWidth="1"/>
    <col min="11790" max="11790" width="8" style="27" customWidth="1"/>
    <col min="11791" max="11791" width="9.26953125" style="27" customWidth="1"/>
    <col min="11792" max="11792" width="59.7265625" style="27" customWidth="1"/>
    <col min="11793" max="11793" width="7.453125" style="27" customWidth="1"/>
    <col min="11794" max="11794" width="9.7265625" style="27" customWidth="1"/>
    <col min="11795" max="11795" width="9.1796875" style="27"/>
    <col min="11796" max="11796" width="14.81640625" style="27" customWidth="1"/>
    <col min="11797" max="11797" width="19" style="27" customWidth="1"/>
    <col min="11798" max="11798" width="16.26953125" style="27" customWidth="1"/>
    <col min="11799" max="12032" width="9.1796875" style="27"/>
    <col min="12033" max="12033" width="9.81640625" style="27" customWidth="1"/>
    <col min="12034" max="12034" width="8.7265625" style="27" customWidth="1"/>
    <col min="12035" max="12035" width="14" style="27" customWidth="1"/>
    <col min="12036" max="12036" width="8.1796875" style="27" customWidth="1"/>
    <col min="12037" max="12037" width="12.1796875" style="27" customWidth="1"/>
    <col min="12038" max="12038" width="255.7265625" style="27" customWidth="1"/>
    <col min="12039" max="12039" width="6.7265625" style="27" customWidth="1"/>
    <col min="12040" max="12040" width="32.26953125" style="27" customWidth="1"/>
    <col min="12041" max="12041" width="18.1796875" style="27" customWidth="1"/>
    <col min="12042" max="12042" width="0" style="27" hidden="1" customWidth="1"/>
    <col min="12043" max="12043" width="32.26953125" style="27" customWidth="1"/>
    <col min="12044" max="12044" width="18.1796875" style="27" customWidth="1"/>
    <col min="12045" max="12045" width="13.26953125" style="27" customWidth="1"/>
    <col min="12046" max="12046" width="8" style="27" customWidth="1"/>
    <col min="12047" max="12047" width="9.26953125" style="27" customWidth="1"/>
    <col min="12048" max="12048" width="59.7265625" style="27" customWidth="1"/>
    <col min="12049" max="12049" width="7.453125" style="27" customWidth="1"/>
    <col min="12050" max="12050" width="9.7265625" style="27" customWidth="1"/>
    <col min="12051" max="12051" width="9.1796875" style="27"/>
    <col min="12052" max="12052" width="14.81640625" style="27" customWidth="1"/>
    <col min="12053" max="12053" width="19" style="27" customWidth="1"/>
    <col min="12054" max="12054" width="16.26953125" style="27" customWidth="1"/>
    <col min="12055" max="12288" width="9.1796875" style="27"/>
    <col min="12289" max="12289" width="9.81640625" style="27" customWidth="1"/>
    <col min="12290" max="12290" width="8.7265625" style="27" customWidth="1"/>
    <col min="12291" max="12291" width="14" style="27" customWidth="1"/>
    <col min="12292" max="12292" width="8.1796875" style="27" customWidth="1"/>
    <col min="12293" max="12293" width="12.1796875" style="27" customWidth="1"/>
    <col min="12294" max="12294" width="255.7265625" style="27" customWidth="1"/>
    <col min="12295" max="12295" width="6.7265625" style="27" customWidth="1"/>
    <col min="12296" max="12296" width="32.26953125" style="27" customWidth="1"/>
    <col min="12297" max="12297" width="18.1796875" style="27" customWidth="1"/>
    <col min="12298" max="12298" width="0" style="27" hidden="1" customWidth="1"/>
    <col min="12299" max="12299" width="32.26953125" style="27" customWidth="1"/>
    <col min="12300" max="12300" width="18.1796875" style="27" customWidth="1"/>
    <col min="12301" max="12301" width="13.26953125" style="27" customWidth="1"/>
    <col min="12302" max="12302" width="8" style="27" customWidth="1"/>
    <col min="12303" max="12303" width="9.26953125" style="27" customWidth="1"/>
    <col min="12304" max="12304" width="59.7265625" style="27" customWidth="1"/>
    <col min="12305" max="12305" width="7.453125" style="27" customWidth="1"/>
    <col min="12306" max="12306" width="9.7265625" style="27" customWidth="1"/>
    <col min="12307" max="12307" width="9.1796875" style="27"/>
    <col min="12308" max="12308" width="14.81640625" style="27" customWidth="1"/>
    <col min="12309" max="12309" width="19" style="27" customWidth="1"/>
    <col min="12310" max="12310" width="16.26953125" style="27" customWidth="1"/>
    <col min="12311" max="12544" width="9.1796875" style="27"/>
    <col min="12545" max="12545" width="9.81640625" style="27" customWidth="1"/>
    <col min="12546" max="12546" width="8.7265625" style="27" customWidth="1"/>
    <col min="12547" max="12547" width="14" style="27" customWidth="1"/>
    <col min="12548" max="12548" width="8.1796875" style="27" customWidth="1"/>
    <col min="12549" max="12549" width="12.1796875" style="27" customWidth="1"/>
    <col min="12550" max="12550" width="255.7265625" style="27" customWidth="1"/>
    <col min="12551" max="12551" width="6.7265625" style="27" customWidth="1"/>
    <col min="12552" max="12552" width="32.26953125" style="27" customWidth="1"/>
    <col min="12553" max="12553" width="18.1796875" style="27" customWidth="1"/>
    <col min="12554" max="12554" width="0" style="27" hidden="1" customWidth="1"/>
    <col min="12555" max="12555" width="32.26953125" style="27" customWidth="1"/>
    <col min="12556" max="12556" width="18.1796875" style="27" customWidth="1"/>
    <col min="12557" max="12557" width="13.26953125" style="27" customWidth="1"/>
    <col min="12558" max="12558" width="8" style="27" customWidth="1"/>
    <col min="12559" max="12559" width="9.26953125" style="27" customWidth="1"/>
    <col min="12560" max="12560" width="59.7265625" style="27" customWidth="1"/>
    <col min="12561" max="12561" width="7.453125" style="27" customWidth="1"/>
    <col min="12562" max="12562" width="9.7265625" style="27" customWidth="1"/>
    <col min="12563" max="12563" width="9.1796875" style="27"/>
    <col min="12564" max="12564" width="14.81640625" style="27" customWidth="1"/>
    <col min="12565" max="12565" width="19" style="27" customWidth="1"/>
    <col min="12566" max="12566" width="16.26953125" style="27" customWidth="1"/>
    <col min="12567" max="12800" width="9.1796875" style="27"/>
    <col min="12801" max="12801" width="9.81640625" style="27" customWidth="1"/>
    <col min="12802" max="12802" width="8.7265625" style="27" customWidth="1"/>
    <col min="12803" max="12803" width="14" style="27" customWidth="1"/>
    <col min="12804" max="12804" width="8.1796875" style="27" customWidth="1"/>
    <col min="12805" max="12805" width="12.1796875" style="27" customWidth="1"/>
    <col min="12806" max="12806" width="255.7265625" style="27" customWidth="1"/>
    <col min="12807" max="12807" width="6.7265625" style="27" customWidth="1"/>
    <col min="12808" max="12808" width="32.26953125" style="27" customWidth="1"/>
    <col min="12809" max="12809" width="18.1796875" style="27" customWidth="1"/>
    <col min="12810" max="12810" width="0" style="27" hidden="1" customWidth="1"/>
    <col min="12811" max="12811" width="32.26953125" style="27" customWidth="1"/>
    <col min="12812" max="12812" width="18.1796875" style="27" customWidth="1"/>
    <col min="12813" max="12813" width="13.26953125" style="27" customWidth="1"/>
    <col min="12814" max="12814" width="8" style="27" customWidth="1"/>
    <col min="12815" max="12815" width="9.26953125" style="27" customWidth="1"/>
    <col min="12816" max="12816" width="59.7265625" style="27" customWidth="1"/>
    <col min="12817" max="12817" width="7.453125" style="27" customWidth="1"/>
    <col min="12818" max="12818" width="9.7265625" style="27" customWidth="1"/>
    <col min="12819" max="12819" width="9.1796875" style="27"/>
    <col min="12820" max="12820" width="14.81640625" style="27" customWidth="1"/>
    <col min="12821" max="12821" width="19" style="27" customWidth="1"/>
    <col min="12822" max="12822" width="16.26953125" style="27" customWidth="1"/>
    <col min="12823" max="13056" width="9.1796875" style="27"/>
    <col min="13057" max="13057" width="9.81640625" style="27" customWidth="1"/>
    <col min="13058" max="13058" width="8.7265625" style="27" customWidth="1"/>
    <col min="13059" max="13059" width="14" style="27" customWidth="1"/>
    <col min="13060" max="13060" width="8.1796875" style="27" customWidth="1"/>
    <col min="13061" max="13061" width="12.1796875" style="27" customWidth="1"/>
    <col min="13062" max="13062" width="255.7265625" style="27" customWidth="1"/>
    <col min="13063" max="13063" width="6.7265625" style="27" customWidth="1"/>
    <col min="13064" max="13064" width="32.26953125" style="27" customWidth="1"/>
    <col min="13065" max="13065" width="18.1796875" style="27" customWidth="1"/>
    <col min="13066" max="13066" width="0" style="27" hidden="1" customWidth="1"/>
    <col min="13067" max="13067" width="32.26953125" style="27" customWidth="1"/>
    <col min="13068" max="13068" width="18.1796875" style="27" customWidth="1"/>
    <col min="13069" max="13069" width="13.26953125" style="27" customWidth="1"/>
    <col min="13070" max="13070" width="8" style="27" customWidth="1"/>
    <col min="13071" max="13071" width="9.26953125" style="27" customWidth="1"/>
    <col min="13072" max="13072" width="59.7265625" style="27" customWidth="1"/>
    <col min="13073" max="13073" width="7.453125" style="27" customWidth="1"/>
    <col min="13074" max="13074" width="9.7265625" style="27" customWidth="1"/>
    <col min="13075" max="13075" width="9.1796875" style="27"/>
    <col min="13076" max="13076" width="14.81640625" style="27" customWidth="1"/>
    <col min="13077" max="13077" width="19" style="27" customWidth="1"/>
    <col min="13078" max="13078" width="16.26953125" style="27" customWidth="1"/>
    <col min="13079" max="13312" width="9.1796875" style="27"/>
    <col min="13313" max="13313" width="9.81640625" style="27" customWidth="1"/>
    <col min="13314" max="13314" width="8.7265625" style="27" customWidth="1"/>
    <col min="13315" max="13315" width="14" style="27" customWidth="1"/>
    <col min="13316" max="13316" width="8.1796875" style="27" customWidth="1"/>
    <col min="13317" max="13317" width="12.1796875" style="27" customWidth="1"/>
    <col min="13318" max="13318" width="255.7265625" style="27" customWidth="1"/>
    <col min="13319" max="13319" width="6.7265625" style="27" customWidth="1"/>
    <col min="13320" max="13320" width="32.26953125" style="27" customWidth="1"/>
    <col min="13321" max="13321" width="18.1796875" style="27" customWidth="1"/>
    <col min="13322" max="13322" width="0" style="27" hidden="1" customWidth="1"/>
    <col min="13323" max="13323" width="32.26953125" style="27" customWidth="1"/>
    <col min="13324" max="13324" width="18.1796875" style="27" customWidth="1"/>
    <col min="13325" max="13325" width="13.26953125" style="27" customWidth="1"/>
    <col min="13326" max="13326" width="8" style="27" customWidth="1"/>
    <col min="13327" max="13327" width="9.26953125" style="27" customWidth="1"/>
    <col min="13328" max="13328" width="59.7265625" style="27" customWidth="1"/>
    <col min="13329" max="13329" width="7.453125" style="27" customWidth="1"/>
    <col min="13330" max="13330" width="9.7265625" style="27" customWidth="1"/>
    <col min="13331" max="13331" width="9.1796875" style="27"/>
    <col min="13332" max="13332" width="14.81640625" style="27" customWidth="1"/>
    <col min="13333" max="13333" width="19" style="27" customWidth="1"/>
    <col min="13334" max="13334" width="16.26953125" style="27" customWidth="1"/>
    <col min="13335" max="13568" width="9.1796875" style="27"/>
    <col min="13569" max="13569" width="9.81640625" style="27" customWidth="1"/>
    <col min="13570" max="13570" width="8.7265625" style="27" customWidth="1"/>
    <col min="13571" max="13571" width="14" style="27" customWidth="1"/>
    <col min="13572" max="13572" width="8.1796875" style="27" customWidth="1"/>
    <col min="13573" max="13573" width="12.1796875" style="27" customWidth="1"/>
    <col min="13574" max="13574" width="255.7265625" style="27" customWidth="1"/>
    <col min="13575" max="13575" width="6.7265625" style="27" customWidth="1"/>
    <col min="13576" max="13576" width="32.26953125" style="27" customWidth="1"/>
    <col min="13577" max="13577" width="18.1796875" style="27" customWidth="1"/>
    <col min="13578" max="13578" width="0" style="27" hidden="1" customWidth="1"/>
    <col min="13579" max="13579" width="32.26953125" style="27" customWidth="1"/>
    <col min="13580" max="13580" width="18.1796875" style="27" customWidth="1"/>
    <col min="13581" max="13581" width="13.26953125" style="27" customWidth="1"/>
    <col min="13582" max="13582" width="8" style="27" customWidth="1"/>
    <col min="13583" max="13583" width="9.26953125" style="27" customWidth="1"/>
    <col min="13584" max="13584" width="59.7265625" style="27" customWidth="1"/>
    <col min="13585" max="13585" width="7.453125" style="27" customWidth="1"/>
    <col min="13586" max="13586" width="9.7265625" style="27" customWidth="1"/>
    <col min="13587" max="13587" width="9.1796875" style="27"/>
    <col min="13588" max="13588" width="14.81640625" style="27" customWidth="1"/>
    <col min="13589" max="13589" width="19" style="27" customWidth="1"/>
    <col min="13590" max="13590" width="16.26953125" style="27" customWidth="1"/>
    <col min="13591" max="13824" width="9.1796875" style="27"/>
    <col min="13825" max="13825" width="9.81640625" style="27" customWidth="1"/>
    <col min="13826" max="13826" width="8.7265625" style="27" customWidth="1"/>
    <col min="13827" max="13827" width="14" style="27" customWidth="1"/>
    <col min="13828" max="13828" width="8.1796875" style="27" customWidth="1"/>
    <col min="13829" max="13829" width="12.1796875" style="27" customWidth="1"/>
    <col min="13830" max="13830" width="255.7265625" style="27" customWidth="1"/>
    <col min="13831" max="13831" width="6.7265625" style="27" customWidth="1"/>
    <col min="13832" max="13832" width="32.26953125" style="27" customWidth="1"/>
    <col min="13833" max="13833" width="18.1796875" style="27" customWidth="1"/>
    <col min="13834" max="13834" width="0" style="27" hidden="1" customWidth="1"/>
    <col min="13835" max="13835" width="32.26953125" style="27" customWidth="1"/>
    <col min="13836" max="13836" width="18.1796875" style="27" customWidth="1"/>
    <col min="13837" max="13837" width="13.26953125" style="27" customWidth="1"/>
    <col min="13838" max="13838" width="8" style="27" customWidth="1"/>
    <col min="13839" max="13839" width="9.26953125" style="27" customWidth="1"/>
    <col min="13840" max="13840" width="59.7265625" style="27" customWidth="1"/>
    <col min="13841" max="13841" width="7.453125" style="27" customWidth="1"/>
    <col min="13842" max="13842" width="9.7265625" style="27" customWidth="1"/>
    <col min="13843" max="13843" width="9.1796875" style="27"/>
    <col min="13844" max="13844" width="14.81640625" style="27" customWidth="1"/>
    <col min="13845" max="13845" width="19" style="27" customWidth="1"/>
    <col min="13846" max="13846" width="16.26953125" style="27" customWidth="1"/>
    <col min="13847" max="14080" width="9.1796875" style="27"/>
    <col min="14081" max="14081" width="9.81640625" style="27" customWidth="1"/>
    <col min="14082" max="14082" width="8.7265625" style="27" customWidth="1"/>
    <col min="14083" max="14083" width="14" style="27" customWidth="1"/>
    <col min="14084" max="14084" width="8.1796875" style="27" customWidth="1"/>
    <col min="14085" max="14085" width="12.1796875" style="27" customWidth="1"/>
    <col min="14086" max="14086" width="255.7265625" style="27" customWidth="1"/>
    <col min="14087" max="14087" width="6.7265625" style="27" customWidth="1"/>
    <col min="14088" max="14088" width="32.26953125" style="27" customWidth="1"/>
    <col min="14089" max="14089" width="18.1796875" style="27" customWidth="1"/>
    <col min="14090" max="14090" width="0" style="27" hidden="1" customWidth="1"/>
    <col min="14091" max="14091" width="32.26953125" style="27" customWidth="1"/>
    <col min="14092" max="14092" width="18.1796875" style="27" customWidth="1"/>
    <col min="14093" max="14093" width="13.26953125" style="27" customWidth="1"/>
    <col min="14094" max="14094" width="8" style="27" customWidth="1"/>
    <col min="14095" max="14095" width="9.26953125" style="27" customWidth="1"/>
    <col min="14096" max="14096" width="59.7265625" style="27" customWidth="1"/>
    <col min="14097" max="14097" width="7.453125" style="27" customWidth="1"/>
    <col min="14098" max="14098" width="9.7265625" style="27" customWidth="1"/>
    <col min="14099" max="14099" width="9.1796875" style="27"/>
    <col min="14100" max="14100" width="14.81640625" style="27" customWidth="1"/>
    <col min="14101" max="14101" width="19" style="27" customWidth="1"/>
    <col min="14102" max="14102" width="16.26953125" style="27" customWidth="1"/>
    <col min="14103" max="14336" width="9.1796875" style="27"/>
    <col min="14337" max="14337" width="9.81640625" style="27" customWidth="1"/>
    <col min="14338" max="14338" width="8.7265625" style="27" customWidth="1"/>
    <col min="14339" max="14339" width="14" style="27" customWidth="1"/>
    <col min="14340" max="14340" width="8.1796875" style="27" customWidth="1"/>
    <col min="14341" max="14341" width="12.1796875" style="27" customWidth="1"/>
    <col min="14342" max="14342" width="255.7265625" style="27" customWidth="1"/>
    <col min="14343" max="14343" width="6.7265625" style="27" customWidth="1"/>
    <col min="14344" max="14344" width="32.26953125" style="27" customWidth="1"/>
    <col min="14345" max="14345" width="18.1796875" style="27" customWidth="1"/>
    <col min="14346" max="14346" width="0" style="27" hidden="1" customWidth="1"/>
    <col min="14347" max="14347" width="32.26953125" style="27" customWidth="1"/>
    <col min="14348" max="14348" width="18.1796875" style="27" customWidth="1"/>
    <col min="14349" max="14349" width="13.26953125" style="27" customWidth="1"/>
    <col min="14350" max="14350" width="8" style="27" customWidth="1"/>
    <col min="14351" max="14351" width="9.26953125" style="27" customWidth="1"/>
    <col min="14352" max="14352" width="59.7265625" style="27" customWidth="1"/>
    <col min="14353" max="14353" width="7.453125" style="27" customWidth="1"/>
    <col min="14354" max="14354" width="9.7265625" style="27" customWidth="1"/>
    <col min="14355" max="14355" width="9.1796875" style="27"/>
    <col min="14356" max="14356" width="14.81640625" style="27" customWidth="1"/>
    <col min="14357" max="14357" width="19" style="27" customWidth="1"/>
    <col min="14358" max="14358" width="16.26953125" style="27" customWidth="1"/>
    <col min="14359" max="14592" width="9.1796875" style="27"/>
    <col min="14593" max="14593" width="9.81640625" style="27" customWidth="1"/>
    <col min="14594" max="14594" width="8.7265625" style="27" customWidth="1"/>
    <col min="14595" max="14595" width="14" style="27" customWidth="1"/>
    <col min="14596" max="14596" width="8.1796875" style="27" customWidth="1"/>
    <col min="14597" max="14597" width="12.1796875" style="27" customWidth="1"/>
    <col min="14598" max="14598" width="255.7265625" style="27" customWidth="1"/>
    <col min="14599" max="14599" width="6.7265625" style="27" customWidth="1"/>
    <col min="14600" max="14600" width="32.26953125" style="27" customWidth="1"/>
    <col min="14601" max="14601" width="18.1796875" style="27" customWidth="1"/>
    <col min="14602" max="14602" width="0" style="27" hidden="1" customWidth="1"/>
    <col min="14603" max="14603" width="32.26953125" style="27" customWidth="1"/>
    <col min="14604" max="14604" width="18.1796875" style="27" customWidth="1"/>
    <col min="14605" max="14605" width="13.26953125" style="27" customWidth="1"/>
    <col min="14606" max="14606" width="8" style="27" customWidth="1"/>
    <col min="14607" max="14607" width="9.26953125" style="27" customWidth="1"/>
    <col min="14608" max="14608" width="59.7265625" style="27" customWidth="1"/>
    <col min="14609" max="14609" width="7.453125" style="27" customWidth="1"/>
    <col min="14610" max="14610" width="9.7265625" style="27" customWidth="1"/>
    <col min="14611" max="14611" width="9.1796875" style="27"/>
    <col min="14612" max="14612" width="14.81640625" style="27" customWidth="1"/>
    <col min="14613" max="14613" width="19" style="27" customWidth="1"/>
    <col min="14614" max="14614" width="16.26953125" style="27" customWidth="1"/>
    <col min="14615" max="14848" width="9.1796875" style="27"/>
    <col min="14849" max="14849" width="9.81640625" style="27" customWidth="1"/>
    <col min="14850" max="14850" width="8.7265625" style="27" customWidth="1"/>
    <col min="14851" max="14851" width="14" style="27" customWidth="1"/>
    <col min="14852" max="14852" width="8.1796875" style="27" customWidth="1"/>
    <col min="14853" max="14853" width="12.1796875" style="27" customWidth="1"/>
    <col min="14854" max="14854" width="255.7265625" style="27" customWidth="1"/>
    <col min="14855" max="14855" width="6.7265625" style="27" customWidth="1"/>
    <col min="14856" max="14856" width="32.26953125" style="27" customWidth="1"/>
    <col min="14857" max="14857" width="18.1796875" style="27" customWidth="1"/>
    <col min="14858" max="14858" width="0" style="27" hidden="1" customWidth="1"/>
    <col min="14859" max="14859" width="32.26953125" style="27" customWidth="1"/>
    <col min="14860" max="14860" width="18.1796875" style="27" customWidth="1"/>
    <col min="14861" max="14861" width="13.26953125" style="27" customWidth="1"/>
    <col min="14862" max="14862" width="8" style="27" customWidth="1"/>
    <col min="14863" max="14863" width="9.26953125" style="27" customWidth="1"/>
    <col min="14864" max="14864" width="59.7265625" style="27" customWidth="1"/>
    <col min="14865" max="14865" width="7.453125" style="27" customWidth="1"/>
    <col min="14866" max="14866" width="9.7265625" style="27" customWidth="1"/>
    <col min="14867" max="14867" width="9.1796875" style="27"/>
    <col min="14868" max="14868" width="14.81640625" style="27" customWidth="1"/>
    <col min="14869" max="14869" width="19" style="27" customWidth="1"/>
    <col min="14870" max="14870" width="16.26953125" style="27" customWidth="1"/>
    <col min="14871" max="15104" width="9.1796875" style="27"/>
    <col min="15105" max="15105" width="9.81640625" style="27" customWidth="1"/>
    <col min="15106" max="15106" width="8.7265625" style="27" customWidth="1"/>
    <col min="15107" max="15107" width="14" style="27" customWidth="1"/>
    <col min="15108" max="15108" width="8.1796875" style="27" customWidth="1"/>
    <col min="15109" max="15109" width="12.1796875" style="27" customWidth="1"/>
    <col min="15110" max="15110" width="255.7265625" style="27" customWidth="1"/>
    <col min="15111" max="15111" width="6.7265625" style="27" customWidth="1"/>
    <col min="15112" max="15112" width="32.26953125" style="27" customWidth="1"/>
    <col min="15113" max="15113" width="18.1796875" style="27" customWidth="1"/>
    <col min="15114" max="15114" width="0" style="27" hidden="1" customWidth="1"/>
    <col min="15115" max="15115" width="32.26953125" style="27" customWidth="1"/>
    <col min="15116" max="15116" width="18.1796875" style="27" customWidth="1"/>
    <col min="15117" max="15117" width="13.26953125" style="27" customWidth="1"/>
    <col min="15118" max="15118" width="8" style="27" customWidth="1"/>
    <col min="15119" max="15119" width="9.26953125" style="27" customWidth="1"/>
    <col min="15120" max="15120" width="59.7265625" style="27" customWidth="1"/>
    <col min="15121" max="15121" width="7.453125" style="27" customWidth="1"/>
    <col min="15122" max="15122" width="9.7265625" style="27" customWidth="1"/>
    <col min="15123" max="15123" width="9.1796875" style="27"/>
    <col min="15124" max="15124" width="14.81640625" style="27" customWidth="1"/>
    <col min="15125" max="15125" width="19" style="27" customWidth="1"/>
    <col min="15126" max="15126" width="16.26953125" style="27" customWidth="1"/>
    <col min="15127" max="15360" width="9.1796875" style="27"/>
    <col min="15361" max="15361" width="9.81640625" style="27" customWidth="1"/>
    <col min="15362" max="15362" width="8.7265625" style="27" customWidth="1"/>
    <col min="15363" max="15363" width="14" style="27" customWidth="1"/>
    <col min="15364" max="15364" width="8.1796875" style="27" customWidth="1"/>
    <col min="15365" max="15365" width="12.1796875" style="27" customWidth="1"/>
    <col min="15366" max="15366" width="255.7265625" style="27" customWidth="1"/>
    <col min="15367" max="15367" width="6.7265625" style="27" customWidth="1"/>
    <col min="15368" max="15368" width="32.26953125" style="27" customWidth="1"/>
    <col min="15369" max="15369" width="18.1796875" style="27" customWidth="1"/>
    <col min="15370" max="15370" width="0" style="27" hidden="1" customWidth="1"/>
    <col min="15371" max="15371" width="32.26953125" style="27" customWidth="1"/>
    <col min="15372" max="15372" width="18.1796875" style="27" customWidth="1"/>
    <col min="15373" max="15373" width="13.26953125" style="27" customWidth="1"/>
    <col min="15374" max="15374" width="8" style="27" customWidth="1"/>
    <col min="15375" max="15375" width="9.26953125" style="27" customWidth="1"/>
    <col min="15376" max="15376" width="59.7265625" style="27" customWidth="1"/>
    <col min="15377" max="15377" width="7.453125" style="27" customWidth="1"/>
    <col min="15378" max="15378" width="9.7265625" style="27" customWidth="1"/>
    <col min="15379" max="15379" width="9.1796875" style="27"/>
    <col min="15380" max="15380" width="14.81640625" style="27" customWidth="1"/>
    <col min="15381" max="15381" width="19" style="27" customWidth="1"/>
    <col min="15382" max="15382" width="16.26953125" style="27" customWidth="1"/>
    <col min="15383" max="15616" width="9.1796875" style="27"/>
    <col min="15617" max="15617" width="9.81640625" style="27" customWidth="1"/>
    <col min="15618" max="15618" width="8.7265625" style="27" customWidth="1"/>
    <col min="15619" max="15619" width="14" style="27" customWidth="1"/>
    <col min="15620" max="15620" width="8.1796875" style="27" customWidth="1"/>
    <col min="15621" max="15621" width="12.1796875" style="27" customWidth="1"/>
    <col min="15622" max="15622" width="255.7265625" style="27" customWidth="1"/>
    <col min="15623" max="15623" width="6.7265625" style="27" customWidth="1"/>
    <col min="15624" max="15624" width="32.26953125" style="27" customWidth="1"/>
    <col min="15625" max="15625" width="18.1796875" style="27" customWidth="1"/>
    <col min="15626" max="15626" width="0" style="27" hidden="1" customWidth="1"/>
    <col min="15627" max="15627" width="32.26953125" style="27" customWidth="1"/>
    <col min="15628" max="15628" width="18.1796875" style="27" customWidth="1"/>
    <col min="15629" max="15629" width="13.26953125" style="27" customWidth="1"/>
    <col min="15630" max="15630" width="8" style="27" customWidth="1"/>
    <col min="15631" max="15631" width="9.26953125" style="27" customWidth="1"/>
    <col min="15632" max="15632" width="59.7265625" style="27" customWidth="1"/>
    <col min="15633" max="15633" width="7.453125" style="27" customWidth="1"/>
    <col min="15634" max="15634" width="9.7265625" style="27" customWidth="1"/>
    <col min="15635" max="15635" width="9.1796875" style="27"/>
    <col min="15636" max="15636" width="14.81640625" style="27" customWidth="1"/>
    <col min="15637" max="15637" width="19" style="27" customWidth="1"/>
    <col min="15638" max="15638" width="16.26953125" style="27" customWidth="1"/>
    <col min="15639" max="15872" width="9.1796875" style="27"/>
    <col min="15873" max="15873" width="9.81640625" style="27" customWidth="1"/>
    <col min="15874" max="15874" width="8.7265625" style="27" customWidth="1"/>
    <col min="15875" max="15875" width="14" style="27" customWidth="1"/>
    <col min="15876" max="15876" width="8.1796875" style="27" customWidth="1"/>
    <col min="15877" max="15877" width="12.1796875" style="27" customWidth="1"/>
    <col min="15878" max="15878" width="255.7265625" style="27" customWidth="1"/>
    <col min="15879" max="15879" width="6.7265625" style="27" customWidth="1"/>
    <col min="15880" max="15880" width="32.26953125" style="27" customWidth="1"/>
    <col min="15881" max="15881" width="18.1796875" style="27" customWidth="1"/>
    <col min="15882" max="15882" width="0" style="27" hidden="1" customWidth="1"/>
    <col min="15883" max="15883" width="32.26953125" style="27" customWidth="1"/>
    <col min="15884" max="15884" width="18.1796875" style="27" customWidth="1"/>
    <col min="15885" max="15885" width="13.26953125" style="27" customWidth="1"/>
    <col min="15886" max="15886" width="8" style="27" customWidth="1"/>
    <col min="15887" max="15887" width="9.26953125" style="27" customWidth="1"/>
    <col min="15888" max="15888" width="59.7265625" style="27" customWidth="1"/>
    <col min="15889" max="15889" width="7.453125" style="27" customWidth="1"/>
    <col min="15890" max="15890" width="9.7265625" style="27" customWidth="1"/>
    <col min="15891" max="15891" width="9.1796875" style="27"/>
    <col min="15892" max="15892" width="14.81640625" style="27" customWidth="1"/>
    <col min="15893" max="15893" width="19" style="27" customWidth="1"/>
    <col min="15894" max="15894" width="16.26953125" style="27" customWidth="1"/>
    <col min="15895" max="16128" width="9.1796875" style="27"/>
    <col min="16129" max="16129" width="9.81640625" style="27" customWidth="1"/>
    <col min="16130" max="16130" width="8.7265625" style="27" customWidth="1"/>
    <col min="16131" max="16131" width="14" style="27" customWidth="1"/>
    <col min="16132" max="16132" width="8.1796875" style="27" customWidth="1"/>
    <col min="16133" max="16133" width="12.1796875" style="27" customWidth="1"/>
    <col min="16134" max="16134" width="255.7265625" style="27" customWidth="1"/>
    <col min="16135" max="16135" width="6.7265625" style="27" customWidth="1"/>
    <col min="16136" max="16136" width="32.26953125" style="27" customWidth="1"/>
    <col min="16137" max="16137" width="18.1796875" style="27" customWidth="1"/>
    <col min="16138" max="16138" width="0" style="27" hidden="1" customWidth="1"/>
    <col min="16139" max="16139" width="32.26953125" style="27" customWidth="1"/>
    <col min="16140" max="16140" width="18.1796875" style="27" customWidth="1"/>
    <col min="16141" max="16141" width="13.26953125" style="27" customWidth="1"/>
    <col min="16142" max="16142" width="8" style="27" customWidth="1"/>
    <col min="16143" max="16143" width="9.26953125" style="27" customWidth="1"/>
    <col min="16144" max="16144" width="59.7265625" style="27" customWidth="1"/>
    <col min="16145" max="16145" width="7.453125" style="27" customWidth="1"/>
    <col min="16146" max="16146" width="9.7265625" style="27" customWidth="1"/>
    <col min="16147" max="16147" width="9.1796875" style="27"/>
    <col min="16148" max="16148" width="14.81640625" style="27" customWidth="1"/>
    <col min="16149" max="16149" width="19" style="27" customWidth="1"/>
    <col min="16150" max="16150" width="16.26953125" style="27" customWidth="1"/>
    <col min="16151" max="16384" width="9.1796875" style="27"/>
  </cols>
  <sheetData>
    <row r="1" spans="1:22" s="23" customFormat="1" ht="39" customHeight="1">
      <c r="A1" s="23" t="s">
        <v>50</v>
      </c>
      <c r="B1" s="23" t="s">
        <v>51</v>
      </c>
      <c r="C1" s="23" t="s">
        <v>52</v>
      </c>
      <c r="D1" s="23" t="s">
        <v>53</v>
      </c>
      <c r="E1" s="23" t="s">
        <v>54</v>
      </c>
      <c r="F1" s="23" t="s">
        <v>55</v>
      </c>
      <c r="G1" s="23" t="s">
        <v>56</v>
      </c>
      <c r="H1" s="23" t="s">
        <v>57</v>
      </c>
      <c r="I1" s="23" t="s">
        <v>58</v>
      </c>
      <c r="J1" s="23" t="s">
        <v>59</v>
      </c>
      <c r="K1" s="23" t="s">
        <v>60</v>
      </c>
      <c r="L1" s="23" t="s">
        <v>61</v>
      </c>
      <c r="M1" s="23" t="s">
        <v>62</v>
      </c>
      <c r="N1" s="24" t="s">
        <v>63</v>
      </c>
      <c r="O1" s="23" t="s">
        <v>64</v>
      </c>
      <c r="P1" s="23" t="s">
        <v>65</v>
      </c>
      <c r="Q1" s="24" t="s">
        <v>66</v>
      </c>
      <c r="R1" s="24" t="s">
        <v>67</v>
      </c>
      <c r="S1" s="25" t="s">
        <v>0</v>
      </c>
      <c r="T1" s="25" t="s">
        <v>3</v>
      </c>
      <c r="U1" s="26" t="s">
        <v>68</v>
      </c>
      <c r="V1" s="26" t="s">
        <v>69</v>
      </c>
    </row>
    <row r="2" spans="1:22" ht="22.9" customHeight="1">
      <c r="A2" s="27">
        <v>690000</v>
      </c>
      <c r="B2" s="27" t="s">
        <v>142</v>
      </c>
      <c r="C2" s="27" t="s">
        <v>70</v>
      </c>
      <c r="D2" s="27" t="s">
        <v>9</v>
      </c>
      <c r="E2" s="27" t="s">
        <v>9</v>
      </c>
      <c r="F2" s="27" t="s">
        <v>143</v>
      </c>
      <c r="G2" s="27" t="s">
        <v>81</v>
      </c>
      <c r="H2" s="27" t="s">
        <v>144</v>
      </c>
      <c r="I2" s="27" t="s">
        <v>145</v>
      </c>
      <c r="J2" s="27" t="s">
        <v>4</v>
      </c>
      <c r="K2" s="27" t="s">
        <v>146</v>
      </c>
      <c r="L2" s="27" t="s">
        <v>147</v>
      </c>
      <c r="M2" s="27" t="s">
        <v>4</v>
      </c>
      <c r="N2" s="28" t="s">
        <v>9</v>
      </c>
      <c r="O2" s="27" t="s">
        <v>77</v>
      </c>
      <c r="P2" s="27" t="s">
        <v>78</v>
      </c>
      <c r="Q2" s="28">
        <v>303</v>
      </c>
      <c r="R2" s="28">
        <v>90.1</v>
      </c>
      <c r="S2" s="31">
        <v>1.593</v>
      </c>
      <c r="T2" s="32">
        <f t="shared" ref="T2:T7" si="0">N2*R2*S2*1.1</f>
        <v>157.88222999999999</v>
      </c>
      <c r="U2" s="30">
        <v>0.24652777777777779</v>
      </c>
      <c r="V2" s="30">
        <v>0.34722222222222227</v>
      </c>
    </row>
    <row r="3" spans="1:22" ht="22.9" customHeight="1">
      <c r="A3" s="27">
        <v>690002</v>
      </c>
      <c r="B3" s="27" t="s">
        <v>142</v>
      </c>
      <c r="C3" s="27" t="s">
        <v>70</v>
      </c>
      <c r="D3" s="27" t="s">
        <v>9</v>
      </c>
      <c r="E3" s="27" t="s">
        <v>9</v>
      </c>
      <c r="F3" s="27" t="s">
        <v>148</v>
      </c>
      <c r="G3" s="27" t="s">
        <v>73</v>
      </c>
      <c r="H3" s="27" t="s">
        <v>146</v>
      </c>
      <c r="I3" s="27" t="s">
        <v>147</v>
      </c>
      <c r="J3" s="27" t="s">
        <v>4</v>
      </c>
      <c r="K3" s="27" t="s">
        <v>144</v>
      </c>
      <c r="L3" s="27" t="s">
        <v>145</v>
      </c>
      <c r="M3" s="27" t="s">
        <v>4</v>
      </c>
      <c r="N3" s="28" t="s">
        <v>9</v>
      </c>
      <c r="O3" s="27" t="s">
        <v>77</v>
      </c>
      <c r="P3" s="27" t="s">
        <v>78</v>
      </c>
      <c r="Q3" s="28">
        <v>303</v>
      </c>
      <c r="R3" s="28">
        <v>90.1</v>
      </c>
      <c r="S3" s="31">
        <v>1.593</v>
      </c>
      <c r="T3" s="32">
        <f t="shared" si="0"/>
        <v>157.88222999999999</v>
      </c>
      <c r="U3" s="30">
        <v>0.58333333333333337</v>
      </c>
      <c r="V3" s="30">
        <v>0.6875</v>
      </c>
    </row>
    <row r="4" spans="1:22" ht="22.9" customHeight="1">
      <c r="A4" s="27">
        <v>690073</v>
      </c>
      <c r="B4" s="27" t="s">
        <v>149</v>
      </c>
      <c r="C4" s="27" t="s">
        <v>70</v>
      </c>
      <c r="D4" s="27" t="s">
        <v>9</v>
      </c>
      <c r="E4" s="27" t="s">
        <v>9</v>
      </c>
      <c r="F4" s="27" t="s">
        <v>150</v>
      </c>
      <c r="G4" s="27" t="s">
        <v>81</v>
      </c>
      <c r="H4" s="27" t="s">
        <v>151</v>
      </c>
      <c r="I4" s="27" t="s">
        <v>152</v>
      </c>
      <c r="J4" s="27" t="s">
        <v>4</v>
      </c>
      <c r="K4" s="27" t="s">
        <v>153</v>
      </c>
      <c r="L4" s="27" t="s">
        <v>154</v>
      </c>
      <c r="M4" s="27" t="s">
        <v>4</v>
      </c>
      <c r="N4" s="28" t="s">
        <v>9</v>
      </c>
      <c r="O4" s="27" t="s">
        <v>77</v>
      </c>
      <c r="P4" s="27" t="s">
        <v>78</v>
      </c>
      <c r="Q4" s="28">
        <v>303</v>
      </c>
      <c r="R4" s="28">
        <v>103.5</v>
      </c>
      <c r="S4" s="31">
        <v>1.593</v>
      </c>
      <c r="T4" s="32">
        <f t="shared" si="0"/>
        <v>181.36305000000002</v>
      </c>
      <c r="U4" s="30">
        <v>0.24652777777777779</v>
      </c>
      <c r="V4" s="30">
        <v>0.34375</v>
      </c>
    </row>
    <row r="5" spans="1:22" ht="22.9" customHeight="1">
      <c r="A5" s="27">
        <v>690020</v>
      </c>
      <c r="B5" s="27" t="s">
        <v>149</v>
      </c>
      <c r="C5" s="27" t="s">
        <v>70</v>
      </c>
      <c r="D5" s="27" t="s">
        <v>9</v>
      </c>
      <c r="E5" s="27" t="s">
        <v>9</v>
      </c>
      <c r="F5" s="27" t="s">
        <v>155</v>
      </c>
      <c r="G5" s="27" t="s">
        <v>73</v>
      </c>
      <c r="H5" s="27" t="s">
        <v>153</v>
      </c>
      <c r="I5" s="27" t="s">
        <v>154</v>
      </c>
      <c r="J5" s="27" t="s">
        <v>4</v>
      </c>
      <c r="K5" s="27" t="s">
        <v>151</v>
      </c>
      <c r="L5" s="27" t="s">
        <v>152</v>
      </c>
      <c r="M5" s="27" t="s">
        <v>4</v>
      </c>
      <c r="N5" s="28" t="s">
        <v>9</v>
      </c>
      <c r="O5" s="27" t="s">
        <v>77</v>
      </c>
      <c r="P5" s="27" t="s">
        <v>78</v>
      </c>
      <c r="Q5" s="28">
        <v>303</v>
      </c>
      <c r="R5" s="28">
        <v>103.5</v>
      </c>
      <c r="S5" s="31">
        <v>1.593</v>
      </c>
      <c r="T5" s="32">
        <f t="shared" si="0"/>
        <v>181.36305000000002</v>
      </c>
      <c r="U5" s="30">
        <v>0.59027777777777779</v>
      </c>
      <c r="V5" s="30">
        <v>0.67708333333333337</v>
      </c>
    </row>
    <row r="6" spans="1:22" ht="22.9" customHeight="1">
      <c r="A6" s="27">
        <v>690021</v>
      </c>
      <c r="B6" s="27" t="s">
        <v>156</v>
      </c>
      <c r="C6" s="27" t="s">
        <v>70</v>
      </c>
      <c r="D6" s="27" t="s">
        <v>9</v>
      </c>
      <c r="E6" s="27" t="s">
        <v>9</v>
      </c>
      <c r="F6" s="27" t="s">
        <v>157</v>
      </c>
      <c r="G6" s="27" t="s">
        <v>81</v>
      </c>
      <c r="H6" s="27" t="s">
        <v>158</v>
      </c>
      <c r="I6" s="27" t="s">
        <v>159</v>
      </c>
      <c r="J6" s="27" t="s">
        <v>4</v>
      </c>
      <c r="K6" s="27" t="s">
        <v>160</v>
      </c>
      <c r="L6" s="27" t="s">
        <v>161</v>
      </c>
      <c r="M6" s="27" t="s">
        <v>4</v>
      </c>
      <c r="N6" s="28" t="s">
        <v>9</v>
      </c>
      <c r="O6" s="27" t="s">
        <v>77</v>
      </c>
      <c r="P6" s="27" t="s">
        <v>78</v>
      </c>
      <c r="Q6" s="28">
        <v>303</v>
      </c>
      <c r="R6" s="28">
        <v>67</v>
      </c>
      <c r="S6" s="31">
        <v>1.593</v>
      </c>
      <c r="T6" s="32">
        <f t="shared" si="0"/>
        <v>117.4041</v>
      </c>
      <c r="U6" s="30">
        <v>0.25347222222222221</v>
      </c>
      <c r="V6" s="23" t="s">
        <v>162</v>
      </c>
    </row>
    <row r="7" spans="1:22" ht="22.9" customHeight="1">
      <c r="A7" s="27">
        <v>690023</v>
      </c>
      <c r="B7" s="27" t="s">
        <v>156</v>
      </c>
      <c r="C7" s="27" t="s">
        <v>70</v>
      </c>
      <c r="D7" s="27" t="s">
        <v>9</v>
      </c>
      <c r="E7" s="27" t="s">
        <v>9</v>
      </c>
      <c r="F7" s="27" t="s">
        <v>163</v>
      </c>
      <c r="G7" s="27" t="s">
        <v>73</v>
      </c>
      <c r="H7" s="27" t="s">
        <v>160</v>
      </c>
      <c r="I7" s="27" t="s">
        <v>161</v>
      </c>
      <c r="J7" s="27" t="s">
        <v>4</v>
      </c>
      <c r="K7" s="27" t="s">
        <v>158</v>
      </c>
      <c r="L7" s="27" t="s">
        <v>159</v>
      </c>
      <c r="M7" s="27" t="s">
        <v>4</v>
      </c>
      <c r="N7" s="28" t="s">
        <v>9</v>
      </c>
      <c r="O7" s="27" t="s">
        <v>77</v>
      </c>
      <c r="P7" s="27" t="s">
        <v>78</v>
      </c>
      <c r="Q7" s="28">
        <v>303</v>
      </c>
      <c r="R7" s="28">
        <v>67</v>
      </c>
      <c r="S7" s="31">
        <v>1.593</v>
      </c>
      <c r="T7" s="32">
        <f t="shared" si="0"/>
        <v>117.4041</v>
      </c>
      <c r="U7" s="30">
        <v>0.59027777777777779</v>
      </c>
      <c r="V7" s="30">
        <v>0.65625</v>
      </c>
    </row>
    <row r="8" spans="1:22">
      <c r="T8" s="29"/>
    </row>
    <row r="9" spans="1:22">
      <c r="T9" s="29"/>
    </row>
    <row r="10" spans="1:22">
      <c r="R10" s="28">
        <f>SUM(R2:R9)</f>
        <v>521.20000000000005</v>
      </c>
      <c r="T10" s="33">
        <f>SUM(T2:T9)</f>
        <v>913.29876000000002</v>
      </c>
    </row>
  </sheetData>
  <sheetProtection selectLockedCells="1" selectUnlockedCells="1"/>
  <autoFilter ref="A1:R7" xr:uid="{00000000-0009-0000-0000-00000C000000}"/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3"/>
  <sheetViews>
    <sheetView topLeftCell="M1" workbookViewId="0">
      <selection activeCell="Q18" sqref="Q18"/>
    </sheetView>
  </sheetViews>
  <sheetFormatPr defaultRowHeight="12.5"/>
  <cols>
    <col min="1" max="1" width="10.26953125" style="15" bestFit="1" customWidth="1"/>
    <col min="2" max="2" width="7.7265625" style="15" bestFit="1" customWidth="1"/>
    <col min="3" max="3" width="16.1796875" style="15" bestFit="1" customWidth="1"/>
    <col min="4" max="4" width="10.26953125" style="15" bestFit="1" customWidth="1"/>
    <col min="5" max="5" width="14.1796875" style="15" bestFit="1" customWidth="1"/>
    <col min="6" max="6" width="148.26953125" style="19" bestFit="1" customWidth="1"/>
    <col min="7" max="7" width="8.1796875" style="15" bestFit="1" customWidth="1"/>
    <col min="8" max="8" width="40.1796875" style="15" customWidth="1"/>
    <col min="9" max="9" width="18.54296875" style="15" bestFit="1" customWidth="1"/>
    <col min="10" max="10" width="18.81640625" style="15" bestFit="1" customWidth="1"/>
    <col min="11" max="11" width="27" style="15" bestFit="1" customWidth="1"/>
    <col min="12" max="12" width="16.1796875" style="15" bestFit="1" customWidth="1"/>
    <col min="13" max="13" width="15.7265625" style="15" bestFit="1" customWidth="1"/>
    <col min="14" max="14" width="14.81640625" style="15" bestFit="1" customWidth="1"/>
    <col min="15" max="15" width="12" style="15" bestFit="1" customWidth="1"/>
    <col min="16" max="16" width="78.7265625" style="15" bestFit="1" customWidth="1"/>
    <col min="17" max="17" width="15.26953125" style="15" bestFit="1" customWidth="1"/>
    <col min="18" max="18" width="18.453125" style="15" bestFit="1" customWidth="1"/>
    <col min="19" max="20" width="18.453125" style="15" customWidth="1"/>
    <col min="21" max="21" width="15" style="15" bestFit="1" customWidth="1"/>
    <col min="22" max="23" width="26.1796875" style="15" bestFit="1" customWidth="1"/>
    <col min="24" max="111" width="24.81640625" style="15" customWidth="1"/>
    <col min="112" max="112" width="30.453125" style="15" customWidth="1"/>
    <col min="113" max="258" width="148.453125" style="15" customWidth="1"/>
    <col min="259" max="259" width="10.26953125" style="15" bestFit="1" customWidth="1"/>
    <col min="260" max="260" width="7.7265625" style="15" bestFit="1" customWidth="1"/>
    <col min="261" max="261" width="16.1796875" style="15" bestFit="1" customWidth="1"/>
    <col min="262" max="262" width="10.26953125" style="15" bestFit="1" customWidth="1"/>
    <col min="263" max="263" width="14.1796875" style="15" bestFit="1" customWidth="1"/>
    <col min="264" max="264" width="148.26953125" style="15" bestFit="1" customWidth="1"/>
    <col min="265" max="265" width="8.1796875" style="15" bestFit="1" customWidth="1"/>
    <col min="266" max="266" width="40.1796875" style="15" customWidth="1"/>
    <col min="267" max="267" width="18.54296875" style="15" bestFit="1" customWidth="1"/>
    <col min="268" max="268" width="18.81640625" style="15" bestFit="1" customWidth="1"/>
    <col min="269" max="269" width="27" style="15" bestFit="1" customWidth="1"/>
    <col min="270" max="270" width="16.1796875" style="15" bestFit="1" customWidth="1"/>
    <col min="271" max="271" width="15.7265625" style="15" bestFit="1" customWidth="1"/>
    <col min="272" max="272" width="14.81640625" style="15" bestFit="1" customWidth="1"/>
    <col min="273" max="273" width="12" style="15" bestFit="1" customWidth="1"/>
    <col min="274" max="274" width="78.7265625" style="15" bestFit="1" customWidth="1"/>
    <col min="275" max="275" width="15.26953125" style="15" bestFit="1" customWidth="1"/>
    <col min="276" max="276" width="18.453125" style="15" bestFit="1" customWidth="1"/>
    <col min="277" max="277" width="10.1796875" style="15" bestFit="1" customWidth="1"/>
    <col min="278" max="278" width="32.453125" style="15" customWidth="1"/>
    <col min="279" max="279" width="34.26953125" style="15" customWidth="1"/>
    <col min="280" max="367" width="24.81640625" style="15" customWidth="1"/>
    <col min="368" max="368" width="30.453125" style="15" customWidth="1"/>
    <col min="369" max="514" width="148.453125" style="15" customWidth="1"/>
    <col min="515" max="515" width="10.26953125" style="15" bestFit="1" customWidth="1"/>
    <col min="516" max="516" width="7.7265625" style="15" bestFit="1" customWidth="1"/>
    <col min="517" max="517" width="16.1796875" style="15" bestFit="1" customWidth="1"/>
    <col min="518" max="518" width="10.26953125" style="15" bestFit="1" customWidth="1"/>
    <col min="519" max="519" width="14.1796875" style="15" bestFit="1" customWidth="1"/>
    <col min="520" max="520" width="148.26953125" style="15" bestFit="1" customWidth="1"/>
    <col min="521" max="521" width="8.1796875" style="15" bestFit="1" customWidth="1"/>
    <col min="522" max="522" width="40.1796875" style="15" customWidth="1"/>
    <col min="523" max="523" width="18.54296875" style="15" bestFit="1" customWidth="1"/>
    <col min="524" max="524" width="18.81640625" style="15" bestFit="1" customWidth="1"/>
    <col min="525" max="525" width="27" style="15" bestFit="1" customWidth="1"/>
    <col min="526" max="526" width="16.1796875" style="15" bestFit="1" customWidth="1"/>
    <col min="527" max="527" width="15.7265625" style="15" bestFit="1" customWidth="1"/>
    <col min="528" max="528" width="14.81640625" style="15" bestFit="1" customWidth="1"/>
    <col min="529" max="529" width="12" style="15" bestFit="1" customWidth="1"/>
    <col min="530" max="530" width="78.7265625" style="15" bestFit="1" customWidth="1"/>
    <col min="531" max="531" width="15.26953125" style="15" bestFit="1" customWidth="1"/>
    <col min="532" max="532" width="18.453125" style="15" bestFit="1" customWidth="1"/>
    <col min="533" max="533" width="10.1796875" style="15" bestFit="1" customWidth="1"/>
    <col min="534" max="534" width="32.453125" style="15" customWidth="1"/>
    <col min="535" max="535" width="34.26953125" style="15" customWidth="1"/>
    <col min="536" max="623" width="24.81640625" style="15" customWidth="1"/>
    <col min="624" max="624" width="30.453125" style="15" customWidth="1"/>
    <col min="625" max="770" width="148.453125" style="15" customWidth="1"/>
    <col min="771" max="771" width="10.26953125" style="15" bestFit="1" customWidth="1"/>
    <col min="772" max="772" width="7.7265625" style="15" bestFit="1" customWidth="1"/>
    <col min="773" max="773" width="16.1796875" style="15" bestFit="1" customWidth="1"/>
    <col min="774" max="774" width="10.26953125" style="15" bestFit="1" customWidth="1"/>
    <col min="775" max="775" width="14.1796875" style="15" bestFit="1" customWidth="1"/>
    <col min="776" max="776" width="148.26953125" style="15" bestFit="1" customWidth="1"/>
    <col min="777" max="777" width="8.1796875" style="15" bestFit="1" customWidth="1"/>
    <col min="778" max="778" width="40.1796875" style="15" customWidth="1"/>
    <col min="779" max="779" width="18.54296875" style="15" bestFit="1" customWidth="1"/>
    <col min="780" max="780" width="18.81640625" style="15" bestFit="1" customWidth="1"/>
    <col min="781" max="781" width="27" style="15" bestFit="1" customWidth="1"/>
    <col min="782" max="782" width="16.1796875" style="15" bestFit="1" customWidth="1"/>
    <col min="783" max="783" width="15.7265625" style="15" bestFit="1" customWidth="1"/>
    <col min="784" max="784" width="14.81640625" style="15" bestFit="1" customWidth="1"/>
    <col min="785" max="785" width="12" style="15" bestFit="1" customWidth="1"/>
    <col min="786" max="786" width="78.7265625" style="15" bestFit="1" customWidth="1"/>
    <col min="787" max="787" width="15.26953125" style="15" bestFit="1" customWidth="1"/>
    <col min="788" max="788" width="18.453125" style="15" bestFit="1" customWidth="1"/>
    <col min="789" max="789" width="10.1796875" style="15" bestFit="1" customWidth="1"/>
    <col min="790" max="790" width="32.453125" style="15" customWidth="1"/>
    <col min="791" max="791" width="34.26953125" style="15" customWidth="1"/>
    <col min="792" max="879" width="24.81640625" style="15" customWidth="1"/>
    <col min="880" max="880" width="30.453125" style="15" customWidth="1"/>
    <col min="881" max="1026" width="148.453125" style="15" customWidth="1"/>
    <col min="1027" max="1027" width="10.26953125" style="15" bestFit="1" customWidth="1"/>
    <col min="1028" max="1028" width="7.7265625" style="15" bestFit="1" customWidth="1"/>
    <col min="1029" max="1029" width="16.1796875" style="15" bestFit="1" customWidth="1"/>
    <col min="1030" max="1030" width="10.26953125" style="15" bestFit="1" customWidth="1"/>
    <col min="1031" max="1031" width="14.1796875" style="15" bestFit="1" customWidth="1"/>
    <col min="1032" max="1032" width="148.26953125" style="15" bestFit="1" customWidth="1"/>
    <col min="1033" max="1033" width="8.1796875" style="15" bestFit="1" customWidth="1"/>
    <col min="1034" max="1034" width="40.1796875" style="15" customWidth="1"/>
    <col min="1035" max="1035" width="18.54296875" style="15" bestFit="1" customWidth="1"/>
    <col min="1036" max="1036" width="18.81640625" style="15" bestFit="1" customWidth="1"/>
    <col min="1037" max="1037" width="27" style="15" bestFit="1" customWidth="1"/>
    <col min="1038" max="1038" width="16.1796875" style="15" bestFit="1" customWidth="1"/>
    <col min="1039" max="1039" width="15.7265625" style="15" bestFit="1" customWidth="1"/>
    <col min="1040" max="1040" width="14.81640625" style="15" bestFit="1" customWidth="1"/>
    <col min="1041" max="1041" width="12" style="15" bestFit="1" customWidth="1"/>
    <col min="1042" max="1042" width="78.7265625" style="15" bestFit="1" customWidth="1"/>
    <col min="1043" max="1043" width="15.26953125" style="15" bestFit="1" customWidth="1"/>
    <col min="1044" max="1044" width="18.453125" style="15" bestFit="1" customWidth="1"/>
    <col min="1045" max="1045" width="10.1796875" style="15" bestFit="1" customWidth="1"/>
    <col min="1046" max="1046" width="32.453125" style="15" customWidth="1"/>
    <col min="1047" max="1047" width="34.26953125" style="15" customWidth="1"/>
    <col min="1048" max="1135" width="24.81640625" style="15" customWidth="1"/>
    <col min="1136" max="1136" width="30.453125" style="15" customWidth="1"/>
    <col min="1137" max="1282" width="148.453125" style="15" customWidth="1"/>
    <col min="1283" max="1283" width="10.26953125" style="15" bestFit="1" customWidth="1"/>
    <col min="1284" max="1284" width="7.7265625" style="15" bestFit="1" customWidth="1"/>
    <col min="1285" max="1285" width="16.1796875" style="15" bestFit="1" customWidth="1"/>
    <col min="1286" max="1286" width="10.26953125" style="15" bestFit="1" customWidth="1"/>
    <col min="1287" max="1287" width="14.1796875" style="15" bestFit="1" customWidth="1"/>
    <col min="1288" max="1288" width="148.26953125" style="15" bestFit="1" customWidth="1"/>
    <col min="1289" max="1289" width="8.1796875" style="15" bestFit="1" customWidth="1"/>
    <col min="1290" max="1290" width="40.1796875" style="15" customWidth="1"/>
    <col min="1291" max="1291" width="18.54296875" style="15" bestFit="1" customWidth="1"/>
    <col min="1292" max="1292" width="18.81640625" style="15" bestFit="1" customWidth="1"/>
    <col min="1293" max="1293" width="27" style="15" bestFit="1" customWidth="1"/>
    <col min="1294" max="1294" width="16.1796875" style="15" bestFit="1" customWidth="1"/>
    <col min="1295" max="1295" width="15.7265625" style="15" bestFit="1" customWidth="1"/>
    <col min="1296" max="1296" width="14.81640625" style="15" bestFit="1" customWidth="1"/>
    <col min="1297" max="1297" width="12" style="15" bestFit="1" customWidth="1"/>
    <col min="1298" max="1298" width="78.7265625" style="15" bestFit="1" customWidth="1"/>
    <col min="1299" max="1299" width="15.26953125" style="15" bestFit="1" customWidth="1"/>
    <col min="1300" max="1300" width="18.453125" style="15" bestFit="1" customWidth="1"/>
    <col min="1301" max="1301" width="10.1796875" style="15" bestFit="1" customWidth="1"/>
    <col min="1302" max="1302" width="32.453125" style="15" customWidth="1"/>
    <col min="1303" max="1303" width="34.26953125" style="15" customWidth="1"/>
    <col min="1304" max="1391" width="24.81640625" style="15" customWidth="1"/>
    <col min="1392" max="1392" width="30.453125" style="15" customWidth="1"/>
    <col min="1393" max="1538" width="148.453125" style="15" customWidth="1"/>
    <col min="1539" max="1539" width="10.26953125" style="15" bestFit="1" customWidth="1"/>
    <col min="1540" max="1540" width="7.7265625" style="15" bestFit="1" customWidth="1"/>
    <col min="1541" max="1541" width="16.1796875" style="15" bestFit="1" customWidth="1"/>
    <col min="1542" max="1542" width="10.26953125" style="15" bestFit="1" customWidth="1"/>
    <col min="1543" max="1543" width="14.1796875" style="15" bestFit="1" customWidth="1"/>
    <col min="1544" max="1544" width="148.26953125" style="15" bestFit="1" customWidth="1"/>
    <col min="1545" max="1545" width="8.1796875" style="15" bestFit="1" customWidth="1"/>
    <col min="1546" max="1546" width="40.1796875" style="15" customWidth="1"/>
    <col min="1547" max="1547" width="18.54296875" style="15" bestFit="1" customWidth="1"/>
    <col min="1548" max="1548" width="18.81640625" style="15" bestFit="1" customWidth="1"/>
    <col min="1549" max="1549" width="27" style="15" bestFit="1" customWidth="1"/>
    <col min="1550" max="1550" width="16.1796875" style="15" bestFit="1" customWidth="1"/>
    <col min="1551" max="1551" width="15.7265625" style="15" bestFit="1" customWidth="1"/>
    <col min="1552" max="1552" width="14.81640625" style="15" bestFit="1" customWidth="1"/>
    <col min="1553" max="1553" width="12" style="15" bestFit="1" customWidth="1"/>
    <col min="1554" max="1554" width="78.7265625" style="15" bestFit="1" customWidth="1"/>
    <col min="1555" max="1555" width="15.26953125" style="15" bestFit="1" customWidth="1"/>
    <col min="1556" max="1556" width="18.453125" style="15" bestFit="1" customWidth="1"/>
    <col min="1557" max="1557" width="10.1796875" style="15" bestFit="1" customWidth="1"/>
    <col min="1558" max="1558" width="32.453125" style="15" customWidth="1"/>
    <col min="1559" max="1559" width="34.26953125" style="15" customWidth="1"/>
    <col min="1560" max="1647" width="24.81640625" style="15" customWidth="1"/>
    <col min="1648" max="1648" width="30.453125" style="15" customWidth="1"/>
    <col min="1649" max="1794" width="148.453125" style="15" customWidth="1"/>
    <col min="1795" max="1795" width="10.26953125" style="15" bestFit="1" customWidth="1"/>
    <col min="1796" max="1796" width="7.7265625" style="15" bestFit="1" customWidth="1"/>
    <col min="1797" max="1797" width="16.1796875" style="15" bestFit="1" customWidth="1"/>
    <col min="1798" max="1798" width="10.26953125" style="15" bestFit="1" customWidth="1"/>
    <col min="1799" max="1799" width="14.1796875" style="15" bestFit="1" customWidth="1"/>
    <col min="1800" max="1800" width="148.26953125" style="15" bestFit="1" customWidth="1"/>
    <col min="1801" max="1801" width="8.1796875" style="15" bestFit="1" customWidth="1"/>
    <col min="1802" max="1802" width="40.1796875" style="15" customWidth="1"/>
    <col min="1803" max="1803" width="18.54296875" style="15" bestFit="1" customWidth="1"/>
    <col min="1804" max="1804" width="18.81640625" style="15" bestFit="1" customWidth="1"/>
    <col min="1805" max="1805" width="27" style="15" bestFit="1" customWidth="1"/>
    <col min="1806" max="1806" width="16.1796875" style="15" bestFit="1" customWidth="1"/>
    <col min="1807" max="1807" width="15.7265625" style="15" bestFit="1" customWidth="1"/>
    <col min="1808" max="1808" width="14.81640625" style="15" bestFit="1" customWidth="1"/>
    <col min="1809" max="1809" width="12" style="15" bestFit="1" customWidth="1"/>
    <col min="1810" max="1810" width="78.7265625" style="15" bestFit="1" customWidth="1"/>
    <col min="1811" max="1811" width="15.26953125" style="15" bestFit="1" customWidth="1"/>
    <col min="1812" max="1812" width="18.453125" style="15" bestFit="1" customWidth="1"/>
    <col min="1813" max="1813" width="10.1796875" style="15" bestFit="1" customWidth="1"/>
    <col min="1814" max="1814" width="32.453125" style="15" customWidth="1"/>
    <col min="1815" max="1815" width="34.26953125" style="15" customWidth="1"/>
    <col min="1816" max="1903" width="24.81640625" style="15" customWidth="1"/>
    <col min="1904" max="1904" width="30.453125" style="15" customWidth="1"/>
    <col min="1905" max="2050" width="148.453125" style="15" customWidth="1"/>
    <col min="2051" max="2051" width="10.26953125" style="15" bestFit="1" customWidth="1"/>
    <col min="2052" max="2052" width="7.7265625" style="15" bestFit="1" customWidth="1"/>
    <col min="2053" max="2053" width="16.1796875" style="15" bestFit="1" customWidth="1"/>
    <col min="2054" max="2054" width="10.26953125" style="15" bestFit="1" customWidth="1"/>
    <col min="2055" max="2055" width="14.1796875" style="15" bestFit="1" customWidth="1"/>
    <col min="2056" max="2056" width="148.26953125" style="15" bestFit="1" customWidth="1"/>
    <col min="2057" max="2057" width="8.1796875" style="15" bestFit="1" customWidth="1"/>
    <col min="2058" max="2058" width="40.1796875" style="15" customWidth="1"/>
    <col min="2059" max="2059" width="18.54296875" style="15" bestFit="1" customWidth="1"/>
    <col min="2060" max="2060" width="18.81640625" style="15" bestFit="1" customWidth="1"/>
    <col min="2061" max="2061" width="27" style="15" bestFit="1" customWidth="1"/>
    <col min="2062" max="2062" width="16.1796875" style="15" bestFit="1" customWidth="1"/>
    <col min="2063" max="2063" width="15.7265625" style="15" bestFit="1" customWidth="1"/>
    <col min="2064" max="2064" width="14.81640625" style="15" bestFit="1" customWidth="1"/>
    <col min="2065" max="2065" width="12" style="15" bestFit="1" customWidth="1"/>
    <col min="2066" max="2066" width="78.7265625" style="15" bestFit="1" customWidth="1"/>
    <col min="2067" max="2067" width="15.26953125" style="15" bestFit="1" customWidth="1"/>
    <col min="2068" max="2068" width="18.453125" style="15" bestFit="1" customWidth="1"/>
    <col min="2069" max="2069" width="10.1796875" style="15" bestFit="1" customWidth="1"/>
    <col min="2070" max="2070" width="32.453125" style="15" customWidth="1"/>
    <col min="2071" max="2071" width="34.26953125" style="15" customWidth="1"/>
    <col min="2072" max="2159" width="24.81640625" style="15" customWidth="1"/>
    <col min="2160" max="2160" width="30.453125" style="15" customWidth="1"/>
    <col min="2161" max="2306" width="148.453125" style="15" customWidth="1"/>
    <col min="2307" max="2307" width="10.26953125" style="15" bestFit="1" customWidth="1"/>
    <col min="2308" max="2308" width="7.7265625" style="15" bestFit="1" customWidth="1"/>
    <col min="2309" max="2309" width="16.1796875" style="15" bestFit="1" customWidth="1"/>
    <col min="2310" max="2310" width="10.26953125" style="15" bestFit="1" customWidth="1"/>
    <col min="2311" max="2311" width="14.1796875" style="15" bestFit="1" customWidth="1"/>
    <col min="2312" max="2312" width="148.26953125" style="15" bestFit="1" customWidth="1"/>
    <col min="2313" max="2313" width="8.1796875" style="15" bestFit="1" customWidth="1"/>
    <col min="2314" max="2314" width="40.1796875" style="15" customWidth="1"/>
    <col min="2315" max="2315" width="18.54296875" style="15" bestFit="1" customWidth="1"/>
    <col min="2316" max="2316" width="18.81640625" style="15" bestFit="1" customWidth="1"/>
    <col min="2317" max="2317" width="27" style="15" bestFit="1" customWidth="1"/>
    <col min="2318" max="2318" width="16.1796875" style="15" bestFit="1" customWidth="1"/>
    <col min="2319" max="2319" width="15.7265625" style="15" bestFit="1" customWidth="1"/>
    <col min="2320" max="2320" width="14.81640625" style="15" bestFit="1" customWidth="1"/>
    <col min="2321" max="2321" width="12" style="15" bestFit="1" customWidth="1"/>
    <col min="2322" max="2322" width="78.7265625" style="15" bestFit="1" customWidth="1"/>
    <col min="2323" max="2323" width="15.26953125" style="15" bestFit="1" customWidth="1"/>
    <col min="2324" max="2324" width="18.453125" style="15" bestFit="1" customWidth="1"/>
    <col min="2325" max="2325" width="10.1796875" style="15" bestFit="1" customWidth="1"/>
    <col min="2326" max="2326" width="32.453125" style="15" customWidth="1"/>
    <col min="2327" max="2327" width="34.26953125" style="15" customWidth="1"/>
    <col min="2328" max="2415" width="24.81640625" style="15" customWidth="1"/>
    <col min="2416" max="2416" width="30.453125" style="15" customWidth="1"/>
    <col min="2417" max="2562" width="148.453125" style="15" customWidth="1"/>
    <col min="2563" max="2563" width="10.26953125" style="15" bestFit="1" customWidth="1"/>
    <col min="2564" max="2564" width="7.7265625" style="15" bestFit="1" customWidth="1"/>
    <col min="2565" max="2565" width="16.1796875" style="15" bestFit="1" customWidth="1"/>
    <col min="2566" max="2566" width="10.26953125" style="15" bestFit="1" customWidth="1"/>
    <col min="2567" max="2567" width="14.1796875" style="15" bestFit="1" customWidth="1"/>
    <col min="2568" max="2568" width="148.26953125" style="15" bestFit="1" customWidth="1"/>
    <col min="2569" max="2569" width="8.1796875" style="15" bestFit="1" customWidth="1"/>
    <col min="2570" max="2570" width="40.1796875" style="15" customWidth="1"/>
    <col min="2571" max="2571" width="18.54296875" style="15" bestFit="1" customWidth="1"/>
    <col min="2572" max="2572" width="18.81640625" style="15" bestFit="1" customWidth="1"/>
    <col min="2573" max="2573" width="27" style="15" bestFit="1" customWidth="1"/>
    <col min="2574" max="2574" width="16.1796875" style="15" bestFit="1" customWidth="1"/>
    <col min="2575" max="2575" width="15.7265625" style="15" bestFit="1" customWidth="1"/>
    <col min="2576" max="2576" width="14.81640625" style="15" bestFit="1" customWidth="1"/>
    <col min="2577" max="2577" width="12" style="15" bestFit="1" customWidth="1"/>
    <col min="2578" max="2578" width="78.7265625" style="15" bestFit="1" customWidth="1"/>
    <col min="2579" max="2579" width="15.26953125" style="15" bestFit="1" customWidth="1"/>
    <col min="2580" max="2580" width="18.453125" style="15" bestFit="1" customWidth="1"/>
    <col min="2581" max="2581" width="10.1796875" style="15" bestFit="1" customWidth="1"/>
    <col min="2582" max="2582" width="32.453125" style="15" customWidth="1"/>
    <col min="2583" max="2583" width="34.26953125" style="15" customWidth="1"/>
    <col min="2584" max="2671" width="24.81640625" style="15" customWidth="1"/>
    <col min="2672" max="2672" width="30.453125" style="15" customWidth="1"/>
    <col min="2673" max="2818" width="148.453125" style="15" customWidth="1"/>
    <col min="2819" max="2819" width="10.26953125" style="15" bestFit="1" customWidth="1"/>
    <col min="2820" max="2820" width="7.7265625" style="15" bestFit="1" customWidth="1"/>
    <col min="2821" max="2821" width="16.1796875" style="15" bestFit="1" customWidth="1"/>
    <col min="2822" max="2822" width="10.26953125" style="15" bestFit="1" customWidth="1"/>
    <col min="2823" max="2823" width="14.1796875" style="15" bestFit="1" customWidth="1"/>
    <col min="2824" max="2824" width="148.26953125" style="15" bestFit="1" customWidth="1"/>
    <col min="2825" max="2825" width="8.1796875" style="15" bestFit="1" customWidth="1"/>
    <col min="2826" max="2826" width="40.1796875" style="15" customWidth="1"/>
    <col min="2827" max="2827" width="18.54296875" style="15" bestFit="1" customWidth="1"/>
    <col min="2828" max="2828" width="18.81640625" style="15" bestFit="1" customWidth="1"/>
    <col min="2829" max="2829" width="27" style="15" bestFit="1" customWidth="1"/>
    <col min="2830" max="2830" width="16.1796875" style="15" bestFit="1" customWidth="1"/>
    <col min="2831" max="2831" width="15.7265625" style="15" bestFit="1" customWidth="1"/>
    <col min="2832" max="2832" width="14.81640625" style="15" bestFit="1" customWidth="1"/>
    <col min="2833" max="2833" width="12" style="15" bestFit="1" customWidth="1"/>
    <col min="2834" max="2834" width="78.7265625" style="15" bestFit="1" customWidth="1"/>
    <col min="2835" max="2835" width="15.26953125" style="15" bestFit="1" customWidth="1"/>
    <col min="2836" max="2836" width="18.453125" style="15" bestFit="1" customWidth="1"/>
    <col min="2837" max="2837" width="10.1796875" style="15" bestFit="1" customWidth="1"/>
    <col min="2838" max="2838" width="32.453125" style="15" customWidth="1"/>
    <col min="2839" max="2839" width="34.26953125" style="15" customWidth="1"/>
    <col min="2840" max="2927" width="24.81640625" style="15" customWidth="1"/>
    <col min="2928" max="2928" width="30.453125" style="15" customWidth="1"/>
    <col min="2929" max="3074" width="148.453125" style="15" customWidth="1"/>
    <col min="3075" max="3075" width="10.26953125" style="15" bestFit="1" customWidth="1"/>
    <col min="3076" max="3076" width="7.7265625" style="15" bestFit="1" customWidth="1"/>
    <col min="3077" max="3077" width="16.1796875" style="15" bestFit="1" customWidth="1"/>
    <col min="3078" max="3078" width="10.26953125" style="15" bestFit="1" customWidth="1"/>
    <col min="3079" max="3079" width="14.1796875" style="15" bestFit="1" customWidth="1"/>
    <col min="3080" max="3080" width="148.26953125" style="15" bestFit="1" customWidth="1"/>
    <col min="3081" max="3081" width="8.1796875" style="15" bestFit="1" customWidth="1"/>
    <col min="3082" max="3082" width="40.1796875" style="15" customWidth="1"/>
    <col min="3083" max="3083" width="18.54296875" style="15" bestFit="1" customWidth="1"/>
    <col min="3084" max="3084" width="18.81640625" style="15" bestFit="1" customWidth="1"/>
    <col min="3085" max="3085" width="27" style="15" bestFit="1" customWidth="1"/>
    <col min="3086" max="3086" width="16.1796875" style="15" bestFit="1" customWidth="1"/>
    <col min="3087" max="3087" width="15.7265625" style="15" bestFit="1" customWidth="1"/>
    <col min="3088" max="3088" width="14.81640625" style="15" bestFit="1" customWidth="1"/>
    <col min="3089" max="3089" width="12" style="15" bestFit="1" customWidth="1"/>
    <col min="3090" max="3090" width="78.7265625" style="15" bestFit="1" customWidth="1"/>
    <col min="3091" max="3091" width="15.26953125" style="15" bestFit="1" customWidth="1"/>
    <col min="3092" max="3092" width="18.453125" style="15" bestFit="1" customWidth="1"/>
    <col min="3093" max="3093" width="10.1796875" style="15" bestFit="1" customWidth="1"/>
    <col min="3094" max="3094" width="32.453125" style="15" customWidth="1"/>
    <col min="3095" max="3095" width="34.26953125" style="15" customWidth="1"/>
    <col min="3096" max="3183" width="24.81640625" style="15" customWidth="1"/>
    <col min="3184" max="3184" width="30.453125" style="15" customWidth="1"/>
    <col min="3185" max="3330" width="148.453125" style="15" customWidth="1"/>
    <col min="3331" max="3331" width="10.26953125" style="15" bestFit="1" customWidth="1"/>
    <col min="3332" max="3332" width="7.7265625" style="15" bestFit="1" customWidth="1"/>
    <col min="3333" max="3333" width="16.1796875" style="15" bestFit="1" customWidth="1"/>
    <col min="3334" max="3334" width="10.26953125" style="15" bestFit="1" customWidth="1"/>
    <col min="3335" max="3335" width="14.1796875" style="15" bestFit="1" customWidth="1"/>
    <col min="3336" max="3336" width="148.26953125" style="15" bestFit="1" customWidth="1"/>
    <col min="3337" max="3337" width="8.1796875" style="15" bestFit="1" customWidth="1"/>
    <col min="3338" max="3338" width="40.1796875" style="15" customWidth="1"/>
    <col min="3339" max="3339" width="18.54296875" style="15" bestFit="1" customWidth="1"/>
    <col min="3340" max="3340" width="18.81640625" style="15" bestFit="1" customWidth="1"/>
    <col min="3341" max="3341" width="27" style="15" bestFit="1" customWidth="1"/>
    <col min="3342" max="3342" width="16.1796875" style="15" bestFit="1" customWidth="1"/>
    <col min="3343" max="3343" width="15.7265625" style="15" bestFit="1" customWidth="1"/>
    <col min="3344" max="3344" width="14.81640625" style="15" bestFit="1" customWidth="1"/>
    <col min="3345" max="3345" width="12" style="15" bestFit="1" customWidth="1"/>
    <col min="3346" max="3346" width="78.7265625" style="15" bestFit="1" customWidth="1"/>
    <col min="3347" max="3347" width="15.26953125" style="15" bestFit="1" customWidth="1"/>
    <col min="3348" max="3348" width="18.453125" style="15" bestFit="1" customWidth="1"/>
    <col min="3349" max="3349" width="10.1796875" style="15" bestFit="1" customWidth="1"/>
    <col min="3350" max="3350" width="32.453125" style="15" customWidth="1"/>
    <col min="3351" max="3351" width="34.26953125" style="15" customWidth="1"/>
    <col min="3352" max="3439" width="24.81640625" style="15" customWidth="1"/>
    <col min="3440" max="3440" width="30.453125" style="15" customWidth="1"/>
    <col min="3441" max="3586" width="148.453125" style="15" customWidth="1"/>
    <col min="3587" max="3587" width="10.26953125" style="15" bestFit="1" customWidth="1"/>
    <col min="3588" max="3588" width="7.7265625" style="15" bestFit="1" customWidth="1"/>
    <col min="3589" max="3589" width="16.1796875" style="15" bestFit="1" customWidth="1"/>
    <col min="3590" max="3590" width="10.26953125" style="15" bestFit="1" customWidth="1"/>
    <col min="3591" max="3591" width="14.1796875" style="15" bestFit="1" customWidth="1"/>
    <col min="3592" max="3592" width="148.26953125" style="15" bestFit="1" customWidth="1"/>
    <col min="3593" max="3593" width="8.1796875" style="15" bestFit="1" customWidth="1"/>
    <col min="3594" max="3594" width="40.1796875" style="15" customWidth="1"/>
    <col min="3595" max="3595" width="18.54296875" style="15" bestFit="1" customWidth="1"/>
    <col min="3596" max="3596" width="18.81640625" style="15" bestFit="1" customWidth="1"/>
    <col min="3597" max="3597" width="27" style="15" bestFit="1" customWidth="1"/>
    <col min="3598" max="3598" width="16.1796875" style="15" bestFit="1" customWidth="1"/>
    <col min="3599" max="3599" width="15.7265625" style="15" bestFit="1" customWidth="1"/>
    <col min="3600" max="3600" width="14.81640625" style="15" bestFit="1" customWidth="1"/>
    <col min="3601" max="3601" width="12" style="15" bestFit="1" customWidth="1"/>
    <col min="3602" max="3602" width="78.7265625" style="15" bestFit="1" customWidth="1"/>
    <col min="3603" max="3603" width="15.26953125" style="15" bestFit="1" customWidth="1"/>
    <col min="3604" max="3604" width="18.453125" style="15" bestFit="1" customWidth="1"/>
    <col min="3605" max="3605" width="10.1796875" style="15" bestFit="1" customWidth="1"/>
    <col min="3606" max="3606" width="32.453125" style="15" customWidth="1"/>
    <col min="3607" max="3607" width="34.26953125" style="15" customWidth="1"/>
    <col min="3608" max="3695" width="24.81640625" style="15" customWidth="1"/>
    <col min="3696" max="3696" width="30.453125" style="15" customWidth="1"/>
    <col min="3697" max="3842" width="148.453125" style="15" customWidth="1"/>
    <col min="3843" max="3843" width="10.26953125" style="15" bestFit="1" customWidth="1"/>
    <col min="3844" max="3844" width="7.7265625" style="15" bestFit="1" customWidth="1"/>
    <col min="3845" max="3845" width="16.1796875" style="15" bestFit="1" customWidth="1"/>
    <col min="3846" max="3846" width="10.26953125" style="15" bestFit="1" customWidth="1"/>
    <col min="3847" max="3847" width="14.1796875" style="15" bestFit="1" customWidth="1"/>
    <col min="3848" max="3848" width="148.26953125" style="15" bestFit="1" customWidth="1"/>
    <col min="3849" max="3849" width="8.1796875" style="15" bestFit="1" customWidth="1"/>
    <col min="3850" max="3850" width="40.1796875" style="15" customWidth="1"/>
    <col min="3851" max="3851" width="18.54296875" style="15" bestFit="1" customWidth="1"/>
    <col min="3852" max="3852" width="18.81640625" style="15" bestFit="1" customWidth="1"/>
    <col min="3853" max="3853" width="27" style="15" bestFit="1" customWidth="1"/>
    <col min="3854" max="3854" width="16.1796875" style="15" bestFit="1" customWidth="1"/>
    <col min="3855" max="3855" width="15.7265625" style="15" bestFit="1" customWidth="1"/>
    <col min="3856" max="3856" width="14.81640625" style="15" bestFit="1" customWidth="1"/>
    <col min="3857" max="3857" width="12" style="15" bestFit="1" customWidth="1"/>
    <col min="3858" max="3858" width="78.7265625" style="15" bestFit="1" customWidth="1"/>
    <col min="3859" max="3859" width="15.26953125" style="15" bestFit="1" customWidth="1"/>
    <col min="3860" max="3860" width="18.453125" style="15" bestFit="1" customWidth="1"/>
    <col min="3861" max="3861" width="10.1796875" style="15" bestFit="1" customWidth="1"/>
    <col min="3862" max="3862" width="32.453125" style="15" customWidth="1"/>
    <col min="3863" max="3863" width="34.26953125" style="15" customWidth="1"/>
    <col min="3864" max="3951" width="24.81640625" style="15" customWidth="1"/>
    <col min="3952" max="3952" width="30.453125" style="15" customWidth="1"/>
    <col min="3953" max="4098" width="148.453125" style="15" customWidth="1"/>
    <col min="4099" max="4099" width="10.26953125" style="15" bestFit="1" customWidth="1"/>
    <col min="4100" max="4100" width="7.7265625" style="15" bestFit="1" customWidth="1"/>
    <col min="4101" max="4101" width="16.1796875" style="15" bestFit="1" customWidth="1"/>
    <col min="4102" max="4102" width="10.26953125" style="15" bestFit="1" customWidth="1"/>
    <col min="4103" max="4103" width="14.1796875" style="15" bestFit="1" customWidth="1"/>
    <col min="4104" max="4104" width="148.26953125" style="15" bestFit="1" customWidth="1"/>
    <col min="4105" max="4105" width="8.1796875" style="15" bestFit="1" customWidth="1"/>
    <col min="4106" max="4106" width="40.1796875" style="15" customWidth="1"/>
    <col min="4107" max="4107" width="18.54296875" style="15" bestFit="1" customWidth="1"/>
    <col min="4108" max="4108" width="18.81640625" style="15" bestFit="1" customWidth="1"/>
    <col min="4109" max="4109" width="27" style="15" bestFit="1" customWidth="1"/>
    <col min="4110" max="4110" width="16.1796875" style="15" bestFit="1" customWidth="1"/>
    <col min="4111" max="4111" width="15.7265625" style="15" bestFit="1" customWidth="1"/>
    <col min="4112" max="4112" width="14.81640625" style="15" bestFit="1" customWidth="1"/>
    <col min="4113" max="4113" width="12" style="15" bestFit="1" customWidth="1"/>
    <col min="4114" max="4114" width="78.7265625" style="15" bestFit="1" customWidth="1"/>
    <col min="4115" max="4115" width="15.26953125" style="15" bestFit="1" customWidth="1"/>
    <col min="4116" max="4116" width="18.453125" style="15" bestFit="1" customWidth="1"/>
    <col min="4117" max="4117" width="10.1796875" style="15" bestFit="1" customWidth="1"/>
    <col min="4118" max="4118" width="32.453125" style="15" customWidth="1"/>
    <col min="4119" max="4119" width="34.26953125" style="15" customWidth="1"/>
    <col min="4120" max="4207" width="24.81640625" style="15" customWidth="1"/>
    <col min="4208" max="4208" width="30.453125" style="15" customWidth="1"/>
    <col min="4209" max="4354" width="148.453125" style="15" customWidth="1"/>
    <col min="4355" max="4355" width="10.26953125" style="15" bestFit="1" customWidth="1"/>
    <col min="4356" max="4356" width="7.7265625" style="15" bestFit="1" customWidth="1"/>
    <col min="4357" max="4357" width="16.1796875" style="15" bestFit="1" customWidth="1"/>
    <col min="4358" max="4358" width="10.26953125" style="15" bestFit="1" customWidth="1"/>
    <col min="4359" max="4359" width="14.1796875" style="15" bestFit="1" customWidth="1"/>
    <col min="4360" max="4360" width="148.26953125" style="15" bestFit="1" customWidth="1"/>
    <col min="4361" max="4361" width="8.1796875" style="15" bestFit="1" customWidth="1"/>
    <col min="4362" max="4362" width="40.1796875" style="15" customWidth="1"/>
    <col min="4363" max="4363" width="18.54296875" style="15" bestFit="1" customWidth="1"/>
    <col min="4364" max="4364" width="18.81640625" style="15" bestFit="1" customWidth="1"/>
    <col min="4365" max="4365" width="27" style="15" bestFit="1" customWidth="1"/>
    <col min="4366" max="4366" width="16.1796875" style="15" bestFit="1" customWidth="1"/>
    <col min="4367" max="4367" width="15.7265625" style="15" bestFit="1" customWidth="1"/>
    <col min="4368" max="4368" width="14.81640625" style="15" bestFit="1" customWidth="1"/>
    <col min="4369" max="4369" width="12" style="15" bestFit="1" customWidth="1"/>
    <col min="4370" max="4370" width="78.7265625" style="15" bestFit="1" customWidth="1"/>
    <col min="4371" max="4371" width="15.26953125" style="15" bestFit="1" customWidth="1"/>
    <col min="4372" max="4372" width="18.453125" style="15" bestFit="1" customWidth="1"/>
    <col min="4373" max="4373" width="10.1796875" style="15" bestFit="1" customWidth="1"/>
    <col min="4374" max="4374" width="32.453125" style="15" customWidth="1"/>
    <col min="4375" max="4375" width="34.26953125" style="15" customWidth="1"/>
    <col min="4376" max="4463" width="24.81640625" style="15" customWidth="1"/>
    <col min="4464" max="4464" width="30.453125" style="15" customWidth="1"/>
    <col min="4465" max="4610" width="148.453125" style="15" customWidth="1"/>
    <col min="4611" max="4611" width="10.26953125" style="15" bestFit="1" customWidth="1"/>
    <col min="4612" max="4612" width="7.7265625" style="15" bestFit="1" customWidth="1"/>
    <col min="4613" max="4613" width="16.1796875" style="15" bestFit="1" customWidth="1"/>
    <col min="4614" max="4614" width="10.26953125" style="15" bestFit="1" customWidth="1"/>
    <col min="4615" max="4615" width="14.1796875" style="15" bestFit="1" customWidth="1"/>
    <col min="4616" max="4616" width="148.26953125" style="15" bestFit="1" customWidth="1"/>
    <col min="4617" max="4617" width="8.1796875" style="15" bestFit="1" customWidth="1"/>
    <col min="4618" max="4618" width="40.1796875" style="15" customWidth="1"/>
    <col min="4619" max="4619" width="18.54296875" style="15" bestFit="1" customWidth="1"/>
    <col min="4620" max="4620" width="18.81640625" style="15" bestFit="1" customWidth="1"/>
    <col min="4621" max="4621" width="27" style="15" bestFit="1" customWidth="1"/>
    <col min="4622" max="4622" width="16.1796875" style="15" bestFit="1" customWidth="1"/>
    <col min="4623" max="4623" width="15.7265625" style="15" bestFit="1" customWidth="1"/>
    <col min="4624" max="4624" width="14.81640625" style="15" bestFit="1" customWidth="1"/>
    <col min="4625" max="4625" width="12" style="15" bestFit="1" customWidth="1"/>
    <col min="4626" max="4626" width="78.7265625" style="15" bestFit="1" customWidth="1"/>
    <col min="4627" max="4627" width="15.26953125" style="15" bestFit="1" customWidth="1"/>
    <col min="4628" max="4628" width="18.453125" style="15" bestFit="1" customWidth="1"/>
    <col min="4629" max="4629" width="10.1796875" style="15" bestFit="1" customWidth="1"/>
    <col min="4630" max="4630" width="32.453125" style="15" customWidth="1"/>
    <col min="4631" max="4631" width="34.26953125" style="15" customWidth="1"/>
    <col min="4632" max="4719" width="24.81640625" style="15" customWidth="1"/>
    <col min="4720" max="4720" width="30.453125" style="15" customWidth="1"/>
    <col min="4721" max="4866" width="148.453125" style="15" customWidth="1"/>
    <col min="4867" max="4867" width="10.26953125" style="15" bestFit="1" customWidth="1"/>
    <col min="4868" max="4868" width="7.7265625" style="15" bestFit="1" customWidth="1"/>
    <col min="4869" max="4869" width="16.1796875" style="15" bestFit="1" customWidth="1"/>
    <col min="4870" max="4870" width="10.26953125" style="15" bestFit="1" customWidth="1"/>
    <col min="4871" max="4871" width="14.1796875" style="15" bestFit="1" customWidth="1"/>
    <col min="4872" max="4872" width="148.26953125" style="15" bestFit="1" customWidth="1"/>
    <col min="4873" max="4873" width="8.1796875" style="15" bestFit="1" customWidth="1"/>
    <col min="4874" max="4874" width="40.1796875" style="15" customWidth="1"/>
    <col min="4875" max="4875" width="18.54296875" style="15" bestFit="1" customWidth="1"/>
    <col min="4876" max="4876" width="18.81640625" style="15" bestFit="1" customWidth="1"/>
    <col min="4877" max="4877" width="27" style="15" bestFit="1" customWidth="1"/>
    <col min="4878" max="4878" width="16.1796875" style="15" bestFit="1" customWidth="1"/>
    <col min="4879" max="4879" width="15.7265625" style="15" bestFit="1" customWidth="1"/>
    <col min="4880" max="4880" width="14.81640625" style="15" bestFit="1" customWidth="1"/>
    <col min="4881" max="4881" width="12" style="15" bestFit="1" customWidth="1"/>
    <col min="4882" max="4882" width="78.7265625" style="15" bestFit="1" customWidth="1"/>
    <col min="4883" max="4883" width="15.26953125" style="15" bestFit="1" customWidth="1"/>
    <col min="4884" max="4884" width="18.453125" style="15" bestFit="1" customWidth="1"/>
    <col min="4885" max="4885" width="10.1796875" style="15" bestFit="1" customWidth="1"/>
    <col min="4886" max="4886" width="32.453125" style="15" customWidth="1"/>
    <col min="4887" max="4887" width="34.26953125" style="15" customWidth="1"/>
    <col min="4888" max="4975" width="24.81640625" style="15" customWidth="1"/>
    <col min="4976" max="4976" width="30.453125" style="15" customWidth="1"/>
    <col min="4977" max="5122" width="148.453125" style="15" customWidth="1"/>
    <col min="5123" max="5123" width="10.26953125" style="15" bestFit="1" customWidth="1"/>
    <col min="5124" max="5124" width="7.7265625" style="15" bestFit="1" customWidth="1"/>
    <col min="5125" max="5125" width="16.1796875" style="15" bestFit="1" customWidth="1"/>
    <col min="5126" max="5126" width="10.26953125" style="15" bestFit="1" customWidth="1"/>
    <col min="5127" max="5127" width="14.1796875" style="15" bestFit="1" customWidth="1"/>
    <col min="5128" max="5128" width="148.26953125" style="15" bestFit="1" customWidth="1"/>
    <col min="5129" max="5129" width="8.1796875" style="15" bestFit="1" customWidth="1"/>
    <col min="5130" max="5130" width="40.1796875" style="15" customWidth="1"/>
    <col min="5131" max="5131" width="18.54296875" style="15" bestFit="1" customWidth="1"/>
    <col min="5132" max="5132" width="18.81640625" style="15" bestFit="1" customWidth="1"/>
    <col min="5133" max="5133" width="27" style="15" bestFit="1" customWidth="1"/>
    <col min="5134" max="5134" width="16.1796875" style="15" bestFit="1" customWidth="1"/>
    <col min="5135" max="5135" width="15.7265625" style="15" bestFit="1" customWidth="1"/>
    <col min="5136" max="5136" width="14.81640625" style="15" bestFit="1" customWidth="1"/>
    <col min="5137" max="5137" width="12" style="15" bestFit="1" customWidth="1"/>
    <col min="5138" max="5138" width="78.7265625" style="15" bestFit="1" customWidth="1"/>
    <col min="5139" max="5139" width="15.26953125" style="15" bestFit="1" customWidth="1"/>
    <col min="5140" max="5140" width="18.453125" style="15" bestFit="1" customWidth="1"/>
    <col min="5141" max="5141" width="10.1796875" style="15" bestFit="1" customWidth="1"/>
    <col min="5142" max="5142" width="32.453125" style="15" customWidth="1"/>
    <col min="5143" max="5143" width="34.26953125" style="15" customWidth="1"/>
    <col min="5144" max="5231" width="24.81640625" style="15" customWidth="1"/>
    <col min="5232" max="5232" width="30.453125" style="15" customWidth="1"/>
    <col min="5233" max="5378" width="148.453125" style="15" customWidth="1"/>
    <col min="5379" max="5379" width="10.26953125" style="15" bestFit="1" customWidth="1"/>
    <col min="5380" max="5380" width="7.7265625" style="15" bestFit="1" customWidth="1"/>
    <col min="5381" max="5381" width="16.1796875" style="15" bestFit="1" customWidth="1"/>
    <col min="5382" max="5382" width="10.26953125" style="15" bestFit="1" customWidth="1"/>
    <col min="5383" max="5383" width="14.1796875" style="15" bestFit="1" customWidth="1"/>
    <col min="5384" max="5384" width="148.26953125" style="15" bestFit="1" customWidth="1"/>
    <col min="5385" max="5385" width="8.1796875" style="15" bestFit="1" customWidth="1"/>
    <col min="5386" max="5386" width="40.1796875" style="15" customWidth="1"/>
    <col min="5387" max="5387" width="18.54296875" style="15" bestFit="1" customWidth="1"/>
    <col min="5388" max="5388" width="18.81640625" style="15" bestFit="1" customWidth="1"/>
    <col min="5389" max="5389" width="27" style="15" bestFit="1" customWidth="1"/>
    <col min="5390" max="5390" width="16.1796875" style="15" bestFit="1" customWidth="1"/>
    <col min="5391" max="5391" width="15.7265625" style="15" bestFit="1" customWidth="1"/>
    <col min="5392" max="5392" width="14.81640625" style="15" bestFit="1" customWidth="1"/>
    <col min="5393" max="5393" width="12" style="15" bestFit="1" customWidth="1"/>
    <col min="5394" max="5394" width="78.7265625" style="15" bestFit="1" customWidth="1"/>
    <col min="5395" max="5395" width="15.26953125" style="15" bestFit="1" customWidth="1"/>
    <col min="5396" max="5396" width="18.453125" style="15" bestFit="1" customWidth="1"/>
    <col min="5397" max="5397" width="10.1796875" style="15" bestFit="1" customWidth="1"/>
    <col min="5398" max="5398" width="32.453125" style="15" customWidth="1"/>
    <col min="5399" max="5399" width="34.26953125" style="15" customWidth="1"/>
    <col min="5400" max="5487" width="24.81640625" style="15" customWidth="1"/>
    <col min="5488" max="5488" width="30.453125" style="15" customWidth="1"/>
    <col min="5489" max="5634" width="148.453125" style="15" customWidth="1"/>
    <col min="5635" max="5635" width="10.26953125" style="15" bestFit="1" customWidth="1"/>
    <col min="5636" max="5636" width="7.7265625" style="15" bestFit="1" customWidth="1"/>
    <col min="5637" max="5637" width="16.1796875" style="15" bestFit="1" customWidth="1"/>
    <col min="5638" max="5638" width="10.26953125" style="15" bestFit="1" customWidth="1"/>
    <col min="5639" max="5639" width="14.1796875" style="15" bestFit="1" customWidth="1"/>
    <col min="5640" max="5640" width="148.26953125" style="15" bestFit="1" customWidth="1"/>
    <col min="5641" max="5641" width="8.1796875" style="15" bestFit="1" customWidth="1"/>
    <col min="5642" max="5642" width="40.1796875" style="15" customWidth="1"/>
    <col min="5643" max="5643" width="18.54296875" style="15" bestFit="1" customWidth="1"/>
    <col min="5644" max="5644" width="18.81640625" style="15" bestFit="1" customWidth="1"/>
    <col min="5645" max="5645" width="27" style="15" bestFit="1" customWidth="1"/>
    <col min="5646" max="5646" width="16.1796875" style="15" bestFit="1" customWidth="1"/>
    <col min="5647" max="5647" width="15.7265625" style="15" bestFit="1" customWidth="1"/>
    <col min="5648" max="5648" width="14.81640625" style="15" bestFit="1" customWidth="1"/>
    <col min="5649" max="5649" width="12" style="15" bestFit="1" customWidth="1"/>
    <col min="5650" max="5650" width="78.7265625" style="15" bestFit="1" customWidth="1"/>
    <col min="5651" max="5651" width="15.26953125" style="15" bestFit="1" customWidth="1"/>
    <col min="5652" max="5652" width="18.453125" style="15" bestFit="1" customWidth="1"/>
    <col min="5653" max="5653" width="10.1796875" style="15" bestFit="1" customWidth="1"/>
    <col min="5654" max="5654" width="32.453125" style="15" customWidth="1"/>
    <col min="5655" max="5655" width="34.26953125" style="15" customWidth="1"/>
    <col min="5656" max="5743" width="24.81640625" style="15" customWidth="1"/>
    <col min="5744" max="5744" width="30.453125" style="15" customWidth="1"/>
    <col min="5745" max="5890" width="148.453125" style="15" customWidth="1"/>
    <col min="5891" max="5891" width="10.26953125" style="15" bestFit="1" customWidth="1"/>
    <col min="5892" max="5892" width="7.7265625" style="15" bestFit="1" customWidth="1"/>
    <col min="5893" max="5893" width="16.1796875" style="15" bestFit="1" customWidth="1"/>
    <col min="5894" max="5894" width="10.26953125" style="15" bestFit="1" customWidth="1"/>
    <col min="5895" max="5895" width="14.1796875" style="15" bestFit="1" customWidth="1"/>
    <col min="5896" max="5896" width="148.26953125" style="15" bestFit="1" customWidth="1"/>
    <col min="5897" max="5897" width="8.1796875" style="15" bestFit="1" customWidth="1"/>
    <col min="5898" max="5898" width="40.1796875" style="15" customWidth="1"/>
    <col min="5899" max="5899" width="18.54296875" style="15" bestFit="1" customWidth="1"/>
    <col min="5900" max="5900" width="18.81640625" style="15" bestFit="1" customWidth="1"/>
    <col min="5901" max="5901" width="27" style="15" bestFit="1" customWidth="1"/>
    <col min="5902" max="5902" width="16.1796875" style="15" bestFit="1" customWidth="1"/>
    <col min="5903" max="5903" width="15.7265625" style="15" bestFit="1" customWidth="1"/>
    <col min="5904" max="5904" width="14.81640625" style="15" bestFit="1" customWidth="1"/>
    <col min="5905" max="5905" width="12" style="15" bestFit="1" customWidth="1"/>
    <col min="5906" max="5906" width="78.7265625" style="15" bestFit="1" customWidth="1"/>
    <col min="5907" max="5907" width="15.26953125" style="15" bestFit="1" customWidth="1"/>
    <col min="5908" max="5908" width="18.453125" style="15" bestFit="1" customWidth="1"/>
    <col min="5909" max="5909" width="10.1796875" style="15" bestFit="1" customWidth="1"/>
    <col min="5910" max="5910" width="32.453125" style="15" customWidth="1"/>
    <col min="5911" max="5911" width="34.26953125" style="15" customWidth="1"/>
    <col min="5912" max="5999" width="24.81640625" style="15" customWidth="1"/>
    <col min="6000" max="6000" width="30.453125" style="15" customWidth="1"/>
    <col min="6001" max="6146" width="148.453125" style="15" customWidth="1"/>
    <col min="6147" max="6147" width="10.26953125" style="15" bestFit="1" customWidth="1"/>
    <col min="6148" max="6148" width="7.7265625" style="15" bestFit="1" customWidth="1"/>
    <col min="6149" max="6149" width="16.1796875" style="15" bestFit="1" customWidth="1"/>
    <col min="6150" max="6150" width="10.26953125" style="15" bestFit="1" customWidth="1"/>
    <col min="6151" max="6151" width="14.1796875" style="15" bestFit="1" customWidth="1"/>
    <col min="6152" max="6152" width="148.26953125" style="15" bestFit="1" customWidth="1"/>
    <col min="6153" max="6153" width="8.1796875" style="15" bestFit="1" customWidth="1"/>
    <col min="6154" max="6154" width="40.1796875" style="15" customWidth="1"/>
    <col min="6155" max="6155" width="18.54296875" style="15" bestFit="1" customWidth="1"/>
    <col min="6156" max="6156" width="18.81640625" style="15" bestFit="1" customWidth="1"/>
    <col min="6157" max="6157" width="27" style="15" bestFit="1" customWidth="1"/>
    <col min="6158" max="6158" width="16.1796875" style="15" bestFit="1" customWidth="1"/>
    <col min="6159" max="6159" width="15.7265625" style="15" bestFit="1" customWidth="1"/>
    <col min="6160" max="6160" width="14.81640625" style="15" bestFit="1" customWidth="1"/>
    <col min="6161" max="6161" width="12" style="15" bestFit="1" customWidth="1"/>
    <col min="6162" max="6162" width="78.7265625" style="15" bestFit="1" customWidth="1"/>
    <col min="6163" max="6163" width="15.26953125" style="15" bestFit="1" customWidth="1"/>
    <col min="6164" max="6164" width="18.453125" style="15" bestFit="1" customWidth="1"/>
    <col min="6165" max="6165" width="10.1796875" style="15" bestFit="1" customWidth="1"/>
    <col min="6166" max="6166" width="32.453125" style="15" customWidth="1"/>
    <col min="6167" max="6167" width="34.26953125" style="15" customWidth="1"/>
    <col min="6168" max="6255" width="24.81640625" style="15" customWidth="1"/>
    <col min="6256" max="6256" width="30.453125" style="15" customWidth="1"/>
    <col min="6257" max="6402" width="148.453125" style="15" customWidth="1"/>
    <col min="6403" max="6403" width="10.26953125" style="15" bestFit="1" customWidth="1"/>
    <col min="6404" max="6404" width="7.7265625" style="15" bestFit="1" customWidth="1"/>
    <col min="6405" max="6405" width="16.1796875" style="15" bestFit="1" customWidth="1"/>
    <col min="6406" max="6406" width="10.26953125" style="15" bestFit="1" customWidth="1"/>
    <col min="6407" max="6407" width="14.1796875" style="15" bestFit="1" customWidth="1"/>
    <col min="6408" max="6408" width="148.26953125" style="15" bestFit="1" customWidth="1"/>
    <col min="6409" max="6409" width="8.1796875" style="15" bestFit="1" customWidth="1"/>
    <col min="6410" max="6410" width="40.1796875" style="15" customWidth="1"/>
    <col min="6411" max="6411" width="18.54296875" style="15" bestFit="1" customWidth="1"/>
    <col min="6412" max="6412" width="18.81640625" style="15" bestFit="1" customWidth="1"/>
    <col min="6413" max="6413" width="27" style="15" bestFit="1" customWidth="1"/>
    <col min="6414" max="6414" width="16.1796875" style="15" bestFit="1" customWidth="1"/>
    <col min="6415" max="6415" width="15.7265625" style="15" bestFit="1" customWidth="1"/>
    <col min="6416" max="6416" width="14.81640625" style="15" bestFit="1" customWidth="1"/>
    <col min="6417" max="6417" width="12" style="15" bestFit="1" customWidth="1"/>
    <col min="6418" max="6418" width="78.7265625" style="15" bestFit="1" customWidth="1"/>
    <col min="6419" max="6419" width="15.26953125" style="15" bestFit="1" customWidth="1"/>
    <col min="6420" max="6420" width="18.453125" style="15" bestFit="1" customWidth="1"/>
    <col min="6421" max="6421" width="10.1796875" style="15" bestFit="1" customWidth="1"/>
    <col min="6422" max="6422" width="32.453125" style="15" customWidth="1"/>
    <col min="6423" max="6423" width="34.26953125" style="15" customWidth="1"/>
    <col min="6424" max="6511" width="24.81640625" style="15" customWidth="1"/>
    <col min="6512" max="6512" width="30.453125" style="15" customWidth="1"/>
    <col min="6513" max="6658" width="148.453125" style="15" customWidth="1"/>
    <col min="6659" max="6659" width="10.26953125" style="15" bestFit="1" customWidth="1"/>
    <col min="6660" max="6660" width="7.7265625" style="15" bestFit="1" customWidth="1"/>
    <col min="6661" max="6661" width="16.1796875" style="15" bestFit="1" customWidth="1"/>
    <col min="6662" max="6662" width="10.26953125" style="15" bestFit="1" customWidth="1"/>
    <col min="6663" max="6663" width="14.1796875" style="15" bestFit="1" customWidth="1"/>
    <col min="6664" max="6664" width="148.26953125" style="15" bestFit="1" customWidth="1"/>
    <col min="6665" max="6665" width="8.1796875" style="15" bestFit="1" customWidth="1"/>
    <col min="6666" max="6666" width="40.1796875" style="15" customWidth="1"/>
    <col min="6667" max="6667" width="18.54296875" style="15" bestFit="1" customWidth="1"/>
    <col min="6668" max="6668" width="18.81640625" style="15" bestFit="1" customWidth="1"/>
    <col min="6669" max="6669" width="27" style="15" bestFit="1" customWidth="1"/>
    <col min="6670" max="6670" width="16.1796875" style="15" bestFit="1" customWidth="1"/>
    <col min="6671" max="6671" width="15.7265625" style="15" bestFit="1" customWidth="1"/>
    <col min="6672" max="6672" width="14.81640625" style="15" bestFit="1" customWidth="1"/>
    <col min="6673" max="6673" width="12" style="15" bestFit="1" customWidth="1"/>
    <col min="6674" max="6674" width="78.7265625" style="15" bestFit="1" customWidth="1"/>
    <col min="6675" max="6675" width="15.26953125" style="15" bestFit="1" customWidth="1"/>
    <col min="6676" max="6676" width="18.453125" style="15" bestFit="1" customWidth="1"/>
    <col min="6677" max="6677" width="10.1796875" style="15" bestFit="1" customWidth="1"/>
    <col min="6678" max="6678" width="32.453125" style="15" customWidth="1"/>
    <col min="6679" max="6679" width="34.26953125" style="15" customWidth="1"/>
    <col min="6680" max="6767" width="24.81640625" style="15" customWidth="1"/>
    <col min="6768" max="6768" width="30.453125" style="15" customWidth="1"/>
    <col min="6769" max="6914" width="148.453125" style="15" customWidth="1"/>
    <col min="6915" max="6915" width="10.26953125" style="15" bestFit="1" customWidth="1"/>
    <col min="6916" max="6916" width="7.7265625" style="15" bestFit="1" customWidth="1"/>
    <col min="6917" max="6917" width="16.1796875" style="15" bestFit="1" customWidth="1"/>
    <col min="6918" max="6918" width="10.26953125" style="15" bestFit="1" customWidth="1"/>
    <col min="6919" max="6919" width="14.1796875" style="15" bestFit="1" customWidth="1"/>
    <col min="6920" max="6920" width="148.26953125" style="15" bestFit="1" customWidth="1"/>
    <col min="6921" max="6921" width="8.1796875" style="15" bestFit="1" customWidth="1"/>
    <col min="6922" max="6922" width="40.1796875" style="15" customWidth="1"/>
    <col min="6923" max="6923" width="18.54296875" style="15" bestFit="1" customWidth="1"/>
    <col min="6924" max="6924" width="18.81640625" style="15" bestFit="1" customWidth="1"/>
    <col min="6925" max="6925" width="27" style="15" bestFit="1" customWidth="1"/>
    <col min="6926" max="6926" width="16.1796875" style="15" bestFit="1" customWidth="1"/>
    <col min="6927" max="6927" width="15.7265625" style="15" bestFit="1" customWidth="1"/>
    <col min="6928" max="6928" width="14.81640625" style="15" bestFit="1" customWidth="1"/>
    <col min="6929" max="6929" width="12" style="15" bestFit="1" customWidth="1"/>
    <col min="6930" max="6930" width="78.7265625" style="15" bestFit="1" customWidth="1"/>
    <col min="6931" max="6931" width="15.26953125" style="15" bestFit="1" customWidth="1"/>
    <col min="6932" max="6932" width="18.453125" style="15" bestFit="1" customWidth="1"/>
    <col min="6933" max="6933" width="10.1796875" style="15" bestFit="1" customWidth="1"/>
    <col min="6934" max="6934" width="32.453125" style="15" customWidth="1"/>
    <col min="6935" max="6935" width="34.26953125" style="15" customWidth="1"/>
    <col min="6936" max="7023" width="24.81640625" style="15" customWidth="1"/>
    <col min="7024" max="7024" width="30.453125" style="15" customWidth="1"/>
    <col min="7025" max="7170" width="148.453125" style="15" customWidth="1"/>
    <col min="7171" max="7171" width="10.26953125" style="15" bestFit="1" customWidth="1"/>
    <col min="7172" max="7172" width="7.7265625" style="15" bestFit="1" customWidth="1"/>
    <col min="7173" max="7173" width="16.1796875" style="15" bestFit="1" customWidth="1"/>
    <col min="7174" max="7174" width="10.26953125" style="15" bestFit="1" customWidth="1"/>
    <col min="7175" max="7175" width="14.1796875" style="15" bestFit="1" customWidth="1"/>
    <col min="7176" max="7176" width="148.26953125" style="15" bestFit="1" customWidth="1"/>
    <col min="7177" max="7177" width="8.1796875" style="15" bestFit="1" customWidth="1"/>
    <col min="7178" max="7178" width="40.1796875" style="15" customWidth="1"/>
    <col min="7179" max="7179" width="18.54296875" style="15" bestFit="1" customWidth="1"/>
    <col min="7180" max="7180" width="18.81640625" style="15" bestFit="1" customWidth="1"/>
    <col min="7181" max="7181" width="27" style="15" bestFit="1" customWidth="1"/>
    <col min="7182" max="7182" width="16.1796875" style="15" bestFit="1" customWidth="1"/>
    <col min="7183" max="7183" width="15.7265625" style="15" bestFit="1" customWidth="1"/>
    <col min="7184" max="7184" width="14.81640625" style="15" bestFit="1" customWidth="1"/>
    <col min="7185" max="7185" width="12" style="15" bestFit="1" customWidth="1"/>
    <col min="7186" max="7186" width="78.7265625" style="15" bestFit="1" customWidth="1"/>
    <col min="7187" max="7187" width="15.26953125" style="15" bestFit="1" customWidth="1"/>
    <col min="7188" max="7188" width="18.453125" style="15" bestFit="1" customWidth="1"/>
    <col min="7189" max="7189" width="10.1796875" style="15" bestFit="1" customWidth="1"/>
    <col min="7190" max="7190" width="32.453125" style="15" customWidth="1"/>
    <col min="7191" max="7191" width="34.26953125" style="15" customWidth="1"/>
    <col min="7192" max="7279" width="24.81640625" style="15" customWidth="1"/>
    <col min="7280" max="7280" width="30.453125" style="15" customWidth="1"/>
    <col min="7281" max="7426" width="148.453125" style="15" customWidth="1"/>
    <col min="7427" max="7427" width="10.26953125" style="15" bestFit="1" customWidth="1"/>
    <col min="7428" max="7428" width="7.7265625" style="15" bestFit="1" customWidth="1"/>
    <col min="7429" max="7429" width="16.1796875" style="15" bestFit="1" customWidth="1"/>
    <col min="7430" max="7430" width="10.26953125" style="15" bestFit="1" customWidth="1"/>
    <col min="7431" max="7431" width="14.1796875" style="15" bestFit="1" customWidth="1"/>
    <col min="7432" max="7432" width="148.26953125" style="15" bestFit="1" customWidth="1"/>
    <col min="7433" max="7433" width="8.1796875" style="15" bestFit="1" customWidth="1"/>
    <col min="7434" max="7434" width="40.1796875" style="15" customWidth="1"/>
    <col min="7435" max="7435" width="18.54296875" style="15" bestFit="1" customWidth="1"/>
    <col min="7436" max="7436" width="18.81640625" style="15" bestFit="1" customWidth="1"/>
    <col min="7437" max="7437" width="27" style="15" bestFit="1" customWidth="1"/>
    <col min="7438" max="7438" width="16.1796875" style="15" bestFit="1" customWidth="1"/>
    <col min="7439" max="7439" width="15.7265625" style="15" bestFit="1" customWidth="1"/>
    <col min="7440" max="7440" width="14.81640625" style="15" bestFit="1" customWidth="1"/>
    <col min="7441" max="7441" width="12" style="15" bestFit="1" customWidth="1"/>
    <col min="7442" max="7442" width="78.7265625" style="15" bestFit="1" customWidth="1"/>
    <col min="7443" max="7443" width="15.26953125" style="15" bestFit="1" customWidth="1"/>
    <col min="7444" max="7444" width="18.453125" style="15" bestFit="1" customWidth="1"/>
    <col min="7445" max="7445" width="10.1796875" style="15" bestFit="1" customWidth="1"/>
    <col min="7446" max="7446" width="32.453125" style="15" customWidth="1"/>
    <col min="7447" max="7447" width="34.26953125" style="15" customWidth="1"/>
    <col min="7448" max="7535" width="24.81640625" style="15" customWidth="1"/>
    <col min="7536" max="7536" width="30.453125" style="15" customWidth="1"/>
    <col min="7537" max="7682" width="148.453125" style="15" customWidth="1"/>
    <col min="7683" max="7683" width="10.26953125" style="15" bestFit="1" customWidth="1"/>
    <col min="7684" max="7684" width="7.7265625" style="15" bestFit="1" customWidth="1"/>
    <col min="7685" max="7685" width="16.1796875" style="15" bestFit="1" customWidth="1"/>
    <col min="7686" max="7686" width="10.26953125" style="15" bestFit="1" customWidth="1"/>
    <col min="7687" max="7687" width="14.1796875" style="15" bestFit="1" customWidth="1"/>
    <col min="7688" max="7688" width="148.26953125" style="15" bestFit="1" customWidth="1"/>
    <col min="7689" max="7689" width="8.1796875" style="15" bestFit="1" customWidth="1"/>
    <col min="7690" max="7690" width="40.1796875" style="15" customWidth="1"/>
    <col min="7691" max="7691" width="18.54296875" style="15" bestFit="1" customWidth="1"/>
    <col min="7692" max="7692" width="18.81640625" style="15" bestFit="1" customWidth="1"/>
    <col min="7693" max="7693" width="27" style="15" bestFit="1" customWidth="1"/>
    <col min="7694" max="7694" width="16.1796875" style="15" bestFit="1" customWidth="1"/>
    <col min="7695" max="7695" width="15.7265625" style="15" bestFit="1" customWidth="1"/>
    <col min="7696" max="7696" width="14.81640625" style="15" bestFit="1" customWidth="1"/>
    <col min="7697" max="7697" width="12" style="15" bestFit="1" customWidth="1"/>
    <col min="7698" max="7698" width="78.7265625" style="15" bestFit="1" customWidth="1"/>
    <col min="7699" max="7699" width="15.26953125" style="15" bestFit="1" customWidth="1"/>
    <col min="7700" max="7700" width="18.453125" style="15" bestFit="1" customWidth="1"/>
    <col min="7701" max="7701" width="10.1796875" style="15" bestFit="1" customWidth="1"/>
    <col min="7702" max="7702" width="32.453125" style="15" customWidth="1"/>
    <col min="7703" max="7703" width="34.26953125" style="15" customWidth="1"/>
    <col min="7704" max="7791" width="24.81640625" style="15" customWidth="1"/>
    <col min="7792" max="7792" width="30.453125" style="15" customWidth="1"/>
    <col min="7793" max="7938" width="148.453125" style="15" customWidth="1"/>
    <col min="7939" max="7939" width="10.26953125" style="15" bestFit="1" customWidth="1"/>
    <col min="7940" max="7940" width="7.7265625" style="15" bestFit="1" customWidth="1"/>
    <col min="7941" max="7941" width="16.1796875" style="15" bestFit="1" customWidth="1"/>
    <col min="7942" max="7942" width="10.26953125" style="15" bestFit="1" customWidth="1"/>
    <col min="7943" max="7943" width="14.1796875" style="15" bestFit="1" customWidth="1"/>
    <col min="7944" max="7944" width="148.26953125" style="15" bestFit="1" customWidth="1"/>
    <col min="7945" max="7945" width="8.1796875" style="15" bestFit="1" customWidth="1"/>
    <col min="7946" max="7946" width="40.1796875" style="15" customWidth="1"/>
    <col min="7947" max="7947" width="18.54296875" style="15" bestFit="1" customWidth="1"/>
    <col min="7948" max="7948" width="18.81640625" style="15" bestFit="1" customWidth="1"/>
    <col min="7949" max="7949" width="27" style="15" bestFit="1" customWidth="1"/>
    <col min="7950" max="7950" width="16.1796875" style="15" bestFit="1" customWidth="1"/>
    <col min="7951" max="7951" width="15.7265625" style="15" bestFit="1" customWidth="1"/>
    <col min="7952" max="7952" width="14.81640625" style="15" bestFit="1" customWidth="1"/>
    <col min="7953" max="7953" width="12" style="15" bestFit="1" customWidth="1"/>
    <col min="7954" max="7954" width="78.7265625" style="15" bestFit="1" customWidth="1"/>
    <col min="7955" max="7955" width="15.26953125" style="15" bestFit="1" customWidth="1"/>
    <col min="7956" max="7956" width="18.453125" style="15" bestFit="1" customWidth="1"/>
    <col min="7957" max="7957" width="10.1796875" style="15" bestFit="1" customWidth="1"/>
    <col min="7958" max="7958" width="32.453125" style="15" customWidth="1"/>
    <col min="7959" max="7959" width="34.26953125" style="15" customWidth="1"/>
    <col min="7960" max="8047" width="24.81640625" style="15" customWidth="1"/>
    <col min="8048" max="8048" width="30.453125" style="15" customWidth="1"/>
    <col min="8049" max="8194" width="148.453125" style="15" customWidth="1"/>
    <col min="8195" max="8195" width="10.26953125" style="15" bestFit="1" customWidth="1"/>
    <col min="8196" max="8196" width="7.7265625" style="15" bestFit="1" customWidth="1"/>
    <col min="8197" max="8197" width="16.1796875" style="15" bestFit="1" customWidth="1"/>
    <col min="8198" max="8198" width="10.26953125" style="15" bestFit="1" customWidth="1"/>
    <col min="8199" max="8199" width="14.1796875" style="15" bestFit="1" customWidth="1"/>
    <col min="8200" max="8200" width="148.26953125" style="15" bestFit="1" customWidth="1"/>
    <col min="8201" max="8201" width="8.1796875" style="15" bestFit="1" customWidth="1"/>
    <col min="8202" max="8202" width="40.1796875" style="15" customWidth="1"/>
    <col min="8203" max="8203" width="18.54296875" style="15" bestFit="1" customWidth="1"/>
    <col min="8204" max="8204" width="18.81640625" style="15" bestFit="1" customWidth="1"/>
    <col min="8205" max="8205" width="27" style="15" bestFit="1" customWidth="1"/>
    <col min="8206" max="8206" width="16.1796875" style="15" bestFit="1" customWidth="1"/>
    <col min="8207" max="8207" width="15.7265625" style="15" bestFit="1" customWidth="1"/>
    <col min="8208" max="8208" width="14.81640625" style="15" bestFit="1" customWidth="1"/>
    <col min="8209" max="8209" width="12" style="15" bestFit="1" customWidth="1"/>
    <col min="8210" max="8210" width="78.7265625" style="15" bestFit="1" customWidth="1"/>
    <col min="8211" max="8211" width="15.26953125" style="15" bestFit="1" customWidth="1"/>
    <col min="8212" max="8212" width="18.453125" style="15" bestFit="1" customWidth="1"/>
    <col min="8213" max="8213" width="10.1796875" style="15" bestFit="1" customWidth="1"/>
    <col min="8214" max="8214" width="32.453125" style="15" customWidth="1"/>
    <col min="8215" max="8215" width="34.26953125" style="15" customWidth="1"/>
    <col min="8216" max="8303" width="24.81640625" style="15" customWidth="1"/>
    <col min="8304" max="8304" width="30.453125" style="15" customWidth="1"/>
    <col min="8305" max="8450" width="148.453125" style="15" customWidth="1"/>
    <col min="8451" max="8451" width="10.26953125" style="15" bestFit="1" customWidth="1"/>
    <col min="8452" max="8452" width="7.7265625" style="15" bestFit="1" customWidth="1"/>
    <col min="8453" max="8453" width="16.1796875" style="15" bestFit="1" customWidth="1"/>
    <col min="8454" max="8454" width="10.26953125" style="15" bestFit="1" customWidth="1"/>
    <col min="8455" max="8455" width="14.1796875" style="15" bestFit="1" customWidth="1"/>
    <col min="8456" max="8456" width="148.26953125" style="15" bestFit="1" customWidth="1"/>
    <col min="8457" max="8457" width="8.1796875" style="15" bestFit="1" customWidth="1"/>
    <col min="8458" max="8458" width="40.1796875" style="15" customWidth="1"/>
    <col min="8459" max="8459" width="18.54296875" style="15" bestFit="1" customWidth="1"/>
    <col min="8460" max="8460" width="18.81640625" style="15" bestFit="1" customWidth="1"/>
    <col min="8461" max="8461" width="27" style="15" bestFit="1" customWidth="1"/>
    <col min="8462" max="8462" width="16.1796875" style="15" bestFit="1" customWidth="1"/>
    <col min="8463" max="8463" width="15.7265625" style="15" bestFit="1" customWidth="1"/>
    <col min="8464" max="8464" width="14.81640625" style="15" bestFit="1" customWidth="1"/>
    <col min="8465" max="8465" width="12" style="15" bestFit="1" customWidth="1"/>
    <col min="8466" max="8466" width="78.7265625" style="15" bestFit="1" customWidth="1"/>
    <col min="8467" max="8467" width="15.26953125" style="15" bestFit="1" customWidth="1"/>
    <col min="8468" max="8468" width="18.453125" style="15" bestFit="1" customWidth="1"/>
    <col min="8469" max="8469" width="10.1796875" style="15" bestFit="1" customWidth="1"/>
    <col min="8470" max="8470" width="32.453125" style="15" customWidth="1"/>
    <col min="8471" max="8471" width="34.26953125" style="15" customWidth="1"/>
    <col min="8472" max="8559" width="24.81640625" style="15" customWidth="1"/>
    <col min="8560" max="8560" width="30.453125" style="15" customWidth="1"/>
    <col min="8561" max="8706" width="148.453125" style="15" customWidth="1"/>
    <col min="8707" max="8707" width="10.26953125" style="15" bestFit="1" customWidth="1"/>
    <col min="8708" max="8708" width="7.7265625" style="15" bestFit="1" customWidth="1"/>
    <col min="8709" max="8709" width="16.1796875" style="15" bestFit="1" customWidth="1"/>
    <col min="8710" max="8710" width="10.26953125" style="15" bestFit="1" customWidth="1"/>
    <col min="8711" max="8711" width="14.1796875" style="15" bestFit="1" customWidth="1"/>
    <col min="8712" max="8712" width="148.26953125" style="15" bestFit="1" customWidth="1"/>
    <col min="8713" max="8713" width="8.1796875" style="15" bestFit="1" customWidth="1"/>
    <col min="8714" max="8714" width="40.1796875" style="15" customWidth="1"/>
    <col min="8715" max="8715" width="18.54296875" style="15" bestFit="1" customWidth="1"/>
    <col min="8716" max="8716" width="18.81640625" style="15" bestFit="1" customWidth="1"/>
    <col min="8717" max="8717" width="27" style="15" bestFit="1" customWidth="1"/>
    <col min="8718" max="8718" width="16.1796875" style="15" bestFit="1" customWidth="1"/>
    <col min="8719" max="8719" width="15.7265625" style="15" bestFit="1" customWidth="1"/>
    <col min="8720" max="8720" width="14.81640625" style="15" bestFit="1" customWidth="1"/>
    <col min="8721" max="8721" width="12" style="15" bestFit="1" customWidth="1"/>
    <col min="8722" max="8722" width="78.7265625" style="15" bestFit="1" customWidth="1"/>
    <col min="8723" max="8723" width="15.26953125" style="15" bestFit="1" customWidth="1"/>
    <col min="8724" max="8724" width="18.453125" style="15" bestFit="1" customWidth="1"/>
    <col min="8725" max="8725" width="10.1796875" style="15" bestFit="1" customWidth="1"/>
    <col min="8726" max="8726" width="32.453125" style="15" customWidth="1"/>
    <col min="8727" max="8727" width="34.26953125" style="15" customWidth="1"/>
    <col min="8728" max="8815" width="24.81640625" style="15" customWidth="1"/>
    <col min="8816" max="8816" width="30.453125" style="15" customWidth="1"/>
    <col min="8817" max="8962" width="148.453125" style="15" customWidth="1"/>
    <col min="8963" max="8963" width="10.26953125" style="15" bestFit="1" customWidth="1"/>
    <col min="8964" max="8964" width="7.7265625" style="15" bestFit="1" customWidth="1"/>
    <col min="8965" max="8965" width="16.1796875" style="15" bestFit="1" customWidth="1"/>
    <col min="8966" max="8966" width="10.26953125" style="15" bestFit="1" customWidth="1"/>
    <col min="8967" max="8967" width="14.1796875" style="15" bestFit="1" customWidth="1"/>
    <col min="8968" max="8968" width="148.26953125" style="15" bestFit="1" customWidth="1"/>
    <col min="8969" max="8969" width="8.1796875" style="15" bestFit="1" customWidth="1"/>
    <col min="8970" max="8970" width="40.1796875" style="15" customWidth="1"/>
    <col min="8971" max="8971" width="18.54296875" style="15" bestFit="1" customWidth="1"/>
    <col min="8972" max="8972" width="18.81640625" style="15" bestFit="1" customWidth="1"/>
    <col min="8973" max="8973" width="27" style="15" bestFit="1" customWidth="1"/>
    <col min="8974" max="8974" width="16.1796875" style="15" bestFit="1" customWidth="1"/>
    <col min="8975" max="8975" width="15.7265625" style="15" bestFit="1" customWidth="1"/>
    <col min="8976" max="8976" width="14.81640625" style="15" bestFit="1" customWidth="1"/>
    <col min="8977" max="8977" width="12" style="15" bestFit="1" customWidth="1"/>
    <col min="8978" max="8978" width="78.7265625" style="15" bestFit="1" customWidth="1"/>
    <col min="8979" max="8979" width="15.26953125" style="15" bestFit="1" customWidth="1"/>
    <col min="8980" max="8980" width="18.453125" style="15" bestFit="1" customWidth="1"/>
    <col min="8981" max="8981" width="10.1796875" style="15" bestFit="1" customWidth="1"/>
    <col min="8982" max="8982" width="32.453125" style="15" customWidth="1"/>
    <col min="8983" max="8983" width="34.26953125" style="15" customWidth="1"/>
    <col min="8984" max="9071" width="24.81640625" style="15" customWidth="1"/>
    <col min="9072" max="9072" width="30.453125" style="15" customWidth="1"/>
    <col min="9073" max="9218" width="148.453125" style="15" customWidth="1"/>
    <col min="9219" max="9219" width="10.26953125" style="15" bestFit="1" customWidth="1"/>
    <col min="9220" max="9220" width="7.7265625" style="15" bestFit="1" customWidth="1"/>
    <col min="9221" max="9221" width="16.1796875" style="15" bestFit="1" customWidth="1"/>
    <col min="9222" max="9222" width="10.26953125" style="15" bestFit="1" customWidth="1"/>
    <col min="9223" max="9223" width="14.1796875" style="15" bestFit="1" customWidth="1"/>
    <col min="9224" max="9224" width="148.26953125" style="15" bestFit="1" customWidth="1"/>
    <col min="9225" max="9225" width="8.1796875" style="15" bestFit="1" customWidth="1"/>
    <col min="9226" max="9226" width="40.1796875" style="15" customWidth="1"/>
    <col min="9227" max="9227" width="18.54296875" style="15" bestFit="1" customWidth="1"/>
    <col min="9228" max="9228" width="18.81640625" style="15" bestFit="1" customWidth="1"/>
    <col min="9229" max="9229" width="27" style="15" bestFit="1" customWidth="1"/>
    <col min="9230" max="9230" width="16.1796875" style="15" bestFit="1" customWidth="1"/>
    <col min="9231" max="9231" width="15.7265625" style="15" bestFit="1" customWidth="1"/>
    <col min="9232" max="9232" width="14.81640625" style="15" bestFit="1" customWidth="1"/>
    <col min="9233" max="9233" width="12" style="15" bestFit="1" customWidth="1"/>
    <col min="9234" max="9234" width="78.7265625" style="15" bestFit="1" customWidth="1"/>
    <col min="9235" max="9235" width="15.26953125" style="15" bestFit="1" customWidth="1"/>
    <col min="9236" max="9236" width="18.453125" style="15" bestFit="1" customWidth="1"/>
    <col min="9237" max="9237" width="10.1796875" style="15" bestFit="1" customWidth="1"/>
    <col min="9238" max="9238" width="32.453125" style="15" customWidth="1"/>
    <col min="9239" max="9239" width="34.26953125" style="15" customWidth="1"/>
    <col min="9240" max="9327" width="24.81640625" style="15" customWidth="1"/>
    <col min="9328" max="9328" width="30.453125" style="15" customWidth="1"/>
    <col min="9329" max="9474" width="148.453125" style="15" customWidth="1"/>
    <col min="9475" max="9475" width="10.26953125" style="15" bestFit="1" customWidth="1"/>
    <col min="9476" max="9476" width="7.7265625" style="15" bestFit="1" customWidth="1"/>
    <col min="9477" max="9477" width="16.1796875" style="15" bestFit="1" customWidth="1"/>
    <col min="9478" max="9478" width="10.26953125" style="15" bestFit="1" customWidth="1"/>
    <col min="9479" max="9479" width="14.1796875" style="15" bestFit="1" customWidth="1"/>
    <col min="9480" max="9480" width="148.26953125" style="15" bestFit="1" customWidth="1"/>
    <col min="9481" max="9481" width="8.1796875" style="15" bestFit="1" customWidth="1"/>
    <col min="9482" max="9482" width="40.1796875" style="15" customWidth="1"/>
    <col min="9483" max="9483" width="18.54296875" style="15" bestFit="1" customWidth="1"/>
    <col min="9484" max="9484" width="18.81640625" style="15" bestFit="1" customWidth="1"/>
    <col min="9485" max="9485" width="27" style="15" bestFit="1" customWidth="1"/>
    <col min="9486" max="9486" width="16.1796875" style="15" bestFit="1" customWidth="1"/>
    <col min="9487" max="9487" width="15.7265625" style="15" bestFit="1" customWidth="1"/>
    <col min="9488" max="9488" width="14.81640625" style="15" bestFit="1" customWidth="1"/>
    <col min="9489" max="9489" width="12" style="15" bestFit="1" customWidth="1"/>
    <col min="9490" max="9490" width="78.7265625" style="15" bestFit="1" customWidth="1"/>
    <col min="9491" max="9491" width="15.26953125" style="15" bestFit="1" customWidth="1"/>
    <col min="9492" max="9492" width="18.453125" style="15" bestFit="1" customWidth="1"/>
    <col min="9493" max="9493" width="10.1796875" style="15" bestFit="1" customWidth="1"/>
    <col min="9494" max="9494" width="32.453125" style="15" customWidth="1"/>
    <col min="9495" max="9495" width="34.26953125" style="15" customWidth="1"/>
    <col min="9496" max="9583" width="24.81640625" style="15" customWidth="1"/>
    <col min="9584" max="9584" width="30.453125" style="15" customWidth="1"/>
    <col min="9585" max="9730" width="148.453125" style="15" customWidth="1"/>
    <col min="9731" max="9731" width="10.26953125" style="15" bestFit="1" customWidth="1"/>
    <col min="9732" max="9732" width="7.7265625" style="15" bestFit="1" customWidth="1"/>
    <col min="9733" max="9733" width="16.1796875" style="15" bestFit="1" customWidth="1"/>
    <col min="9734" max="9734" width="10.26953125" style="15" bestFit="1" customWidth="1"/>
    <col min="9735" max="9735" width="14.1796875" style="15" bestFit="1" customWidth="1"/>
    <col min="9736" max="9736" width="148.26953125" style="15" bestFit="1" customWidth="1"/>
    <col min="9737" max="9737" width="8.1796875" style="15" bestFit="1" customWidth="1"/>
    <col min="9738" max="9738" width="40.1796875" style="15" customWidth="1"/>
    <col min="9739" max="9739" width="18.54296875" style="15" bestFit="1" customWidth="1"/>
    <col min="9740" max="9740" width="18.81640625" style="15" bestFit="1" customWidth="1"/>
    <col min="9741" max="9741" width="27" style="15" bestFit="1" customWidth="1"/>
    <col min="9742" max="9742" width="16.1796875" style="15" bestFit="1" customWidth="1"/>
    <col min="9743" max="9743" width="15.7265625" style="15" bestFit="1" customWidth="1"/>
    <col min="9744" max="9744" width="14.81640625" style="15" bestFit="1" customWidth="1"/>
    <col min="9745" max="9745" width="12" style="15" bestFit="1" customWidth="1"/>
    <col min="9746" max="9746" width="78.7265625" style="15" bestFit="1" customWidth="1"/>
    <col min="9747" max="9747" width="15.26953125" style="15" bestFit="1" customWidth="1"/>
    <col min="9748" max="9748" width="18.453125" style="15" bestFit="1" customWidth="1"/>
    <col min="9749" max="9749" width="10.1796875" style="15" bestFit="1" customWidth="1"/>
    <col min="9750" max="9750" width="32.453125" style="15" customWidth="1"/>
    <col min="9751" max="9751" width="34.26953125" style="15" customWidth="1"/>
    <col min="9752" max="9839" width="24.81640625" style="15" customWidth="1"/>
    <col min="9840" max="9840" width="30.453125" style="15" customWidth="1"/>
    <col min="9841" max="9986" width="148.453125" style="15" customWidth="1"/>
    <col min="9987" max="9987" width="10.26953125" style="15" bestFit="1" customWidth="1"/>
    <col min="9988" max="9988" width="7.7265625" style="15" bestFit="1" customWidth="1"/>
    <col min="9989" max="9989" width="16.1796875" style="15" bestFit="1" customWidth="1"/>
    <col min="9990" max="9990" width="10.26953125" style="15" bestFit="1" customWidth="1"/>
    <col min="9991" max="9991" width="14.1796875" style="15" bestFit="1" customWidth="1"/>
    <col min="9992" max="9992" width="148.26953125" style="15" bestFit="1" customWidth="1"/>
    <col min="9993" max="9993" width="8.1796875" style="15" bestFit="1" customWidth="1"/>
    <col min="9994" max="9994" width="40.1796875" style="15" customWidth="1"/>
    <col min="9995" max="9995" width="18.54296875" style="15" bestFit="1" customWidth="1"/>
    <col min="9996" max="9996" width="18.81640625" style="15" bestFit="1" customWidth="1"/>
    <col min="9997" max="9997" width="27" style="15" bestFit="1" customWidth="1"/>
    <col min="9998" max="9998" width="16.1796875" style="15" bestFit="1" customWidth="1"/>
    <col min="9999" max="9999" width="15.7265625" style="15" bestFit="1" customWidth="1"/>
    <col min="10000" max="10000" width="14.81640625" style="15" bestFit="1" customWidth="1"/>
    <col min="10001" max="10001" width="12" style="15" bestFit="1" customWidth="1"/>
    <col min="10002" max="10002" width="78.7265625" style="15" bestFit="1" customWidth="1"/>
    <col min="10003" max="10003" width="15.26953125" style="15" bestFit="1" customWidth="1"/>
    <col min="10004" max="10004" width="18.453125" style="15" bestFit="1" customWidth="1"/>
    <col min="10005" max="10005" width="10.1796875" style="15" bestFit="1" customWidth="1"/>
    <col min="10006" max="10006" width="32.453125" style="15" customWidth="1"/>
    <col min="10007" max="10007" width="34.26953125" style="15" customWidth="1"/>
    <col min="10008" max="10095" width="24.81640625" style="15" customWidth="1"/>
    <col min="10096" max="10096" width="30.453125" style="15" customWidth="1"/>
    <col min="10097" max="10242" width="148.453125" style="15" customWidth="1"/>
    <col min="10243" max="10243" width="10.26953125" style="15" bestFit="1" customWidth="1"/>
    <col min="10244" max="10244" width="7.7265625" style="15" bestFit="1" customWidth="1"/>
    <col min="10245" max="10245" width="16.1796875" style="15" bestFit="1" customWidth="1"/>
    <col min="10246" max="10246" width="10.26953125" style="15" bestFit="1" customWidth="1"/>
    <col min="10247" max="10247" width="14.1796875" style="15" bestFit="1" customWidth="1"/>
    <col min="10248" max="10248" width="148.26953125" style="15" bestFit="1" customWidth="1"/>
    <col min="10249" max="10249" width="8.1796875" style="15" bestFit="1" customWidth="1"/>
    <col min="10250" max="10250" width="40.1796875" style="15" customWidth="1"/>
    <col min="10251" max="10251" width="18.54296875" style="15" bestFit="1" customWidth="1"/>
    <col min="10252" max="10252" width="18.81640625" style="15" bestFit="1" customWidth="1"/>
    <col min="10253" max="10253" width="27" style="15" bestFit="1" customWidth="1"/>
    <col min="10254" max="10254" width="16.1796875" style="15" bestFit="1" customWidth="1"/>
    <col min="10255" max="10255" width="15.7265625" style="15" bestFit="1" customWidth="1"/>
    <col min="10256" max="10256" width="14.81640625" style="15" bestFit="1" customWidth="1"/>
    <col min="10257" max="10257" width="12" style="15" bestFit="1" customWidth="1"/>
    <col min="10258" max="10258" width="78.7265625" style="15" bestFit="1" customWidth="1"/>
    <col min="10259" max="10259" width="15.26953125" style="15" bestFit="1" customWidth="1"/>
    <col min="10260" max="10260" width="18.453125" style="15" bestFit="1" customWidth="1"/>
    <col min="10261" max="10261" width="10.1796875" style="15" bestFit="1" customWidth="1"/>
    <col min="10262" max="10262" width="32.453125" style="15" customWidth="1"/>
    <col min="10263" max="10263" width="34.26953125" style="15" customWidth="1"/>
    <col min="10264" max="10351" width="24.81640625" style="15" customWidth="1"/>
    <col min="10352" max="10352" width="30.453125" style="15" customWidth="1"/>
    <col min="10353" max="10498" width="148.453125" style="15" customWidth="1"/>
    <col min="10499" max="10499" width="10.26953125" style="15" bestFit="1" customWidth="1"/>
    <col min="10500" max="10500" width="7.7265625" style="15" bestFit="1" customWidth="1"/>
    <col min="10501" max="10501" width="16.1796875" style="15" bestFit="1" customWidth="1"/>
    <col min="10502" max="10502" width="10.26953125" style="15" bestFit="1" customWidth="1"/>
    <col min="10503" max="10503" width="14.1796875" style="15" bestFit="1" customWidth="1"/>
    <col min="10504" max="10504" width="148.26953125" style="15" bestFit="1" customWidth="1"/>
    <col min="10505" max="10505" width="8.1796875" style="15" bestFit="1" customWidth="1"/>
    <col min="10506" max="10506" width="40.1796875" style="15" customWidth="1"/>
    <col min="10507" max="10507" width="18.54296875" style="15" bestFit="1" customWidth="1"/>
    <col min="10508" max="10508" width="18.81640625" style="15" bestFit="1" customWidth="1"/>
    <col min="10509" max="10509" width="27" style="15" bestFit="1" customWidth="1"/>
    <col min="10510" max="10510" width="16.1796875" style="15" bestFit="1" customWidth="1"/>
    <col min="10511" max="10511" width="15.7265625" style="15" bestFit="1" customWidth="1"/>
    <col min="10512" max="10512" width="14.81640625" style="15" bestFit="1" customWidth="1"/>
    <col min="10513" max="10513" width="12" style="15" bestFit="1" customWidth="1"/>
    <col min="10514" max="10514" width="78.7265625" style="15" bestFit="1" customWidth="1"/>
    <col min="10515" max="10515" width="15.26953125" style="15" bestFit="1" customWidth="1"/>
    <col min="10516" max="10516" width="18.453125" style="15" bestFit="1" customWidth="1"/>
    <col min="10517" max="10517" width="10.1796875" style="15" bestFit="1" customWidth="1"/>
    <col min="10518" max="10518" width="32.453125" style="15" customWidth="1"/>
    <col min="10519" max="10519" width="34.26953125" style="15" customWidth="1"/>
    <col min="10520" max="10607" width="24.81640625" style="15" customWidth="1"/>
    <col min="10608" max="10608" width="30.453125" style="15" customWidth="1"/>
    <col min="10609" max="10754" width="148.453125" style="15" customWidth="1"/>
    <col min="10755" max="10755" width="10.26953125" style="15" bestFit="1" customWidth="1"/>
    <col min="10756" max="10756" width="7.7265625" style="15" bestFit="1" customWidth="1"/>
    <col min="10757" max="10757" width="16.1796875" style="15" bestFit="1" customWidth="1"/>
    <col min="10758" max="10758" width="10.26953125" style="15" bestFit="1" customWidth="1"/>
    <col min="10759" max="10759" width="14.1796875" style="15" bestFit="1" customWidth="1"/>
    <col min="10760" max="10760" width="148.26953125" style="15" bestFit="1" customWidth="1"/>
    <col min="10761" max="10761" width="8.1796875" style="15" bestFit="1" customWidth="1"/>
    <col min="10762" max="10762" width="40.1796875" style="15" customWidth="1"/>
    <col min="10763" max="10763" width="18.54296875" style="15" bestFit="1" customWidth="1"/>
    <col min="10764" max="10764" width="18.81640625" style="15" bestFit="1" customWidth="1"/>
    <col min="10765" max="10765" width="27" style="15" bestFit="1" customWidth="1"/>
    <col min="10766" max="10766" width="16.1796875" style="15" bestFit="1" customWidth="1"/>
    <col min="10767" max="10767" width="15.7265625" style="15" bestFit="1" customWidth="1"/>
    <col min="10768" max="10768" width="14.81640625" style="15" bestFit="1" customWidth="1"/>
    <col min="10769" max="10769" width="12" style="15" bestFit="1" customWidth="1"/>
    <col min="10770" max="10770" width="78.7265625" style="15" bestFit="1" customWidth="1"/>
    <col min="10771" max="10771" width="15.26953125" style="15" bestFit="1" customWidth="1"/>
    <col min="10772" max="10772" width="18.453125" style="15" bestFit="1" customWidth="1"/>
    <col min="10773" max="10773" width="10.1796875" style="15" bestFit="1" customWidth="1"/>
    <col min="10774" max="10774" width="32.453125" style="15" customWidth="1"/>
    <col min="10775" max="10775" width="34.26953125" style="15" customWidth="1"/>
    <col min="10776" max="10863" width="24.81640625" style="15" customWidth="1"/>
    <col min="10864" max="10864" width="30.453125" style="15" customWidth="1"/>
    <col min="10865" max="11010" width="148.453125" style="15" customWidth="1"/>
    <col min="11011" max="11011" width="10.26953125" style="15" bestFit="1" customWidth="1"/>
    <col min="11012" max="11012" width="7.7265625" style="15" bestFit="1" customWidth="1"/>
    <col min="11013" max="11013" width="16.1796875" style="15" bestFit="1" customWidth="1"/>
    <col min="11014" max="11014" width="10.26953125" style="15" bestFit="1" customWidth="1"/>
    <col min="11015" max="11015" width="14.1796875" style="15" bestFit="1" customWidth="1"/>
    <col min="11016" max="11016" width="148.26953125" style="15" bestFit="1" customWidth="1"/>
    <col min="11017" max="11017" width="8.1796875" style="15" bestFit="1" customWidth="1"/>
    <col min="11018" max="11018" width="40.1796875" style="15" customWidth="1"/>
    <col min="11019" max="11019" width="18.54296875" style="15" bestFit="1" customWidth="1"/>
    <col min="11020" max="11020" width="18.81640625" style="15" bestFit="1" customWidth="1"/>
    <col min="11021" max="11021" width="27" style="15" bestFit="1" customWidth="1"/>
    <col min="11022" max="11022" width="16.1796875" style="15" bestFit="1" customWidth="1"/>
    <col min="11023" max="11023" width="15.7265625" style="15" bestFit="1" customWidth="1"/>
    <col min="11024" max="11024" width="14.81640625" style="15" bestFit="1" customWidth="1"/>
    <col min="11025" max="11025" width="12" style="15" bestFit="1" customWidth="1"/>
    <col min="11026" max="11026" width="78.7265625" style="15" bestFit="1" customWidth="1"/>
    <col min="11027" max="11027" width="15.26953125" style="15" bestFit="1" customWidth="1"/>
    <col min="11028" max="11028" width="18.453125" style="15" bestFit="1" customWidth="1"/>
    <col min="11029" max="11029" width="10.1796875" style="15" bestFit="1" customWidth="1"/>
    <col min="11030" max="11030" width="32.453125" style="15" customWidth="1"/>
    <col min="11031" max="11031" width="34.26953125" style="15" customWidth="1"/>
    <col min="11032" max="11119" width="24.81640625" style="15" customWidth="1"/>
    <col min="11120" max="11120" width="30.453125" style="15" customWidth="1"/>
    <col min="11121" max="11266" width="148.453125" style="15" customWidth="1"/>
    <col min="11267" max="11267" width="10.26953125" style="15" bestFit="1" customWidth="1"/>
    <col min="11268" max="11268" width="7.7265625" style="15" bestFit="1" customWidth="1"/>
    <col min="11269" max="11269" width="16.1796875" style="15" bestFit="1" customWidth="1"/>
    <col min="11270" max="11270" width="10.26953125" style="15" bestFit="1" customWidth="1"/>
    <col min="11271" max="11271" width="14.1796875" style="15" bestFit="1" customWidth="1"/>
    <col min="11272" max="11272" width="148.26953125" style="15" bestFit="1" customWidth="1"/>
    <col min="11273" max="11273" width="8.1796875" style="15" bestFit="1" customWidth="1"/>
    <col min="11274" max="11274" width="40.1796875" style="15" customWidth="1"/>
    <col min="11275" max="11275" width="18.54296875" style="15" bestFit="1" customWidth="1"/>
    <col min="11276" max="11276" width="18.81640625" style="15" bestFit="1" customWidth="1"/>
    <col min="11277" max="11277" width="27" style="15" bestFit="1" customWidth="1"/>
    <col min="11278" max="11278" width="16.1796875" style="15" bestFit="1" customWidth="1"/>
    <col min="11279" max="11279" width="15.7265625" style="15" bestFit="1" customWidth="1"/>
    <col min="11280" max="11280" width="14.81640625" style="15" bestFit="1" customWidth="1"/>
    <col min="11281" max="11281" width="12" style="15" bestFit="1" customWidth="1"/>
    <col min="11282" max="11282" width="78.7265625" style="15" bestFit="1" customWidth="1"/>
    <col min="11283" max="11283" width="15.26953125" style="15" bestFit="1" customWidth="1"/>
    <col min="11284" max="11284" width="18.453125" style="15" bestFit="1" customWidth="1"/>
    <col min="11285" max="11285" width="10.1796875" style="15" bestFit="1" customWidth="1"/>
    <col min="11286" max="11286" width="32.453125" style="15" customWidth="1"/>
    <col min="11287" max="11287" width="34.26953125" style="15" customWidth="1"/>
    <col min="11288" max="11375" width="24.81640625" style="15" customWidth="1"/>
    <col min="11376" max="11376" width="30.453125" style="15" customWidth="1"/>
    <col min="11377" max="11522" width="148.453125" style="15" customWidth="1"/>
    <col min="11523" max="11523" width="10.26953125" style="15" bestFit="1" customWidth="1"/>
    <col min="11524" max="11524" width="7.7265625" style="15" bestFit="1" customWidth="1"/>
    <col min="11525" max="11525" width="16.1796875" style="15" bestFit="1" customWidth="1"/>
    <col min="11526" max="11526" width="10.26953125" style="15" bestFit="1" customWidth="1"/>
    <col min="11527" max="11527" width="14.1796875" style="15" bestFit="1" customWidth="1"/>
    <col min="11528" max="11528" width="148.26953125" style="15" bestFit="1" customWidth="1"/>
    <col min="11529" max="11529" width="8.1796875" style="15" bestFit="1" customWidth="1"/>
    <col min="11530" max="11530" width="40.1796875" style="15" customWidth="1"/>
    <col min="11531" max="11531" width="18.54296875" style="15" bestFit="1" customWidth="1"/>
    <col min="11532" max="11532" width="18.81640625" style="15" bestFit="1" customWidth="1"/>
    <col min="11533" max="11533" width="27" style="15" bestFit="1" customWidth="1"/>
    <col min="11534" max="11534" width="16.1796875" style="15" bestFit="1" customWidth="1"/>
    <col min="11535" max="11535" width="15.7265625" style="15" bestFit="1" customWidth="1"/>
    <col min="11536" max="11536" width="14.81640625" style="15" bestFit="1" customWidth="1"/>
    <col min="11537" max="11537" width="12" style="15" bestFit="1" customWidth="1"/>
    <col min="11538" max="11538" width="78.7265625" style="15" bestFit="1" customWidth="1"/>
    <col min="11539" max="11539" width="15.26953125" style="15" bestFit="1" customWidth="1"/>
    <col min="11540" max="11540" width="18.453125" style="15" bestFit="1" customWidth="1"/>
    <col min="11541" max="11541" width="10.1796875" style="15" bestFit="1" customWidth="1"/>
    <col min="11542" max="11542" width="32.453125" style="15" customWidth="1"/>
    <col min="11543" max="11543" width="34.26953125" style="15" customWidth="1"/>
    <col min="11544" max="11631" width="24.81640625" style="15" customWidth="1"/>
    <col min="11632" max="11632" width="30.453125" style="15" customWidth="1"/>
    <col min="11633" max="11778" width="148.453125" style="15" customWidth="1"/>
    <col min="11779" max="11779" width="10.26953125" style="15" bestFit="1" customWidth="1"/>
    <col min="11780" max="11780" width="7.7265625" style="15" bestFit="1" customWidth="1"/>
    <col min="11781" max="11781" width="16.1796875" style="15" bestFit="1" customWidth="1"/>
    <col min="11782" max="11782" width="10.26953125" style="15" bestFit="1" customWidth="1"/>
    <col min="11783" max="11783" width="14.1796875" style="15" bestFit="1" customWidth="1"/>
    <col min="11784" max="11784" width="148.26953125" style="15" bestFit="1" customWidth="1"/>
    <col min="11785" max="11785" width="8.1796875" style="15" bestFit="1" customWidth="1"/>
    <col min="11786" max="11786" width="40.1796875" style="15" customWidth="1"/>
    <col min="11787" max="11787" width="18.54296875" style="15" bestFit="1" customWidth="1"/>
    <col min="11788" max="11788" width="18.81640625" style="15" bestFit="1" customWidth="1"/>
    <col min="11789" max="11789" width="27" style="15" bestFit="1" customWidth="1"/>
    <col min="11790" max="11790" width="16.1796875" style="15" bestFit="1" customWidth="1"/>
    <col min="11791" max="11791" width="15.7265625" style="15" bestFit="1" customWidth="1"/>
    <col min="11792" max="11792" width="14.81640625" style="15" bestFit="1" customWidth="1"/>
    <col min="11793" max="11793" width="12" style="15" bestFit="1" customWidth="1"/>
    <col min="11794" max="11794" width="78.7265625" style="15" bestFit="1" customWidth="1"/>
    <col min="11795" max="11795" width="15.26953125" style="15" bestFit="1" customWidth="1"/>
    <col min="11796" max="11796" width="18.453125" style="15" bestFit="1" customWidth="1"/>
    <col min="11797" max="11797" width="10.1796875" style="15" bestFit="1" customWidth="1"/>
    <col min="11798" max="11798" width="32.453125" style="15" customWidth="1"/>
    <col min="11799" max="11799" width="34.26953125" style="15" customWidth="1"/>
    <col min="11800" max="11887" width="24.81640625" style="15" customWidth="1"/>
    <col min="11888" max="11888" width="30.453125" style="15" customWidth="1"/>
    <col min="11889" max="12034" width="148.453125" style="15" customWidth="1"/>
    <col min="12035" max="12035" width="10.26953125" style="15" bestFit="1" customWidth="1"/>
    <col min="12036" max="12036" width="7.7265625" style="15" bestFit="1" customWidth="1"/>
    <col min="12037" max="12037" width="16.1796875" style="15" bestFit="1" customWidth="1"/>
    <col min="12038" max="12038" width="10.26953125" style="15" bestFit="1" customWidth="1"/>
    <col min="12039" max="12039" width="14.1796875" style="15" bestFit="1" customWidth="1"/>
    <col min="12040" max="12040" width="148.26953125" style="15" bestFit="1" customWidth="1"/>
    <col min="12041" max="12041" width="8.1796875" style="15" bestFit="1" customWidth="1"/>
    <col min="12042" max="12042" width="40.1796875" style="15" customWidth="1"/>
    <col min="12043" max="12043" width="18.54296875" style="15" bestFit="1" customWidth="1"/>
    <col min="12044" max="12044" width="18.81640625" style="15" bestFit="1" customWidth="1"/>
    <col min="12045" max="12045" width="27" style="15" bestFit="1" customWidth="1"/>
    <col min="12046" max="12046" width="16.1796875" style="15" bestFit="1" customWidth="1"/>
    <col min="12047" max="12047" width="15.7265625" style="15" bestFit="1" customWidth="1"/>
    <col min="12048" max="12048" width="14.81640625" style="15" bestFit="1" customWidth="1"/>
    <col min="12049" max="12049" width="12" style="15" bestFit="1" customWidth="1"/>
    <col min="12050" max="12050" width="78.7265625" style="15" bestFit="1" customWidth="1"/>
    <col min="12051" max="12051" width="15.26953125" style="15" bestFit="1" customWidth="1"/>
    <col min="12052" max="12052" width="18.453125" style="15" bestFit="1" customWidth="1"/>
    <col min="12053" max="12053" width="10.1796875" style="15" bestFit="1" customWidth="1"/>
    <col min="12054" max="12054" width="32.453125" style="15" customWidth="1"/>
    <col min="12055" max="12055" width="34.26953125" style="15" customWidth="1"/>
    <col min="12056" max="12143" width="24.81640625" style="15" customWidth="1"/>
    <col min="12144" max="12144" width="30.453125" style="15" customWidth="1"/>
    <col min="12145" max="12290" width="148.453125" style="15" customWidth="1"/>
    <col min="12291" max="12291" width="10.26953125" style="15" bestFit="1" customWidth="1"/>
    <col min="12292" max="12292" width="7.7265625" style="15" bestFit="1" customWidth="1"/>
    <col min="12293" max="12293" width="16.1796875" style="15" bestFit="1" customWidth="1"/>
    <col min="12294" max="12294" width="10.26953125" style="15" bestFit="1" customWidth="1"/>
    <col min="12295" max="12295" width="14.1796875" style="15" bestFit="1" customWidth="1"/>
    <col min="12296" max="12296" width="148.26953125" style="15" bestFit="1" customWidth="1"/>
    <col min="12297" max="12297" width="8.1796875" style="15" bestFit="1" customWidth="1"/>
    <col min="12298" max="12298" width="40.1796875" style="15" customWidth="1"/>
    <col min="12299" max="12299" width="18.54296875" style="15" bestFit="1" customWidth="1"/>
    <col min="12300" max="12300" width="18.81640625" style="15" bestFit="1" customWidth="1"/>
    <col min="12301" max="12301" width="27" style="15" bestFit="1" customWidth="1"/>
    <col min="12302" max="12302" width="16.1796875" style="15" bestFit="1" customWidth="1"/>
    <col min="12303" max="12303" width="15.7265625" style="15" bestFit="1" customWidth="1"/>
    <col min="12304" max="12304" width="14.81640625" style="15" bestFit="1" customWidth="1"/>
    <col min="12305" max="12305" width="12" style="15" bestFit="1" customWidth="1"/>
    <col min="12306" max="12306" width="78.7265625" style="15" bestFit="1" customWidth="1"/>
    <col min="12307" max="12307" width="15.26953125" style="15" bestFit="1" customWidth="1"/>
    <col min="12308" max="12308" width="18.453125" style="15" bestFit="1" customWidth="1"/>
    <col min="12309" max="12309" width="10.1796875" style="15" bestFit="1" customWidth="1"/>
    <col min="12310" max="12310" width="32.453125" style="15" customWidth="1"/>
    <col min="12311" max="12311" width="34.26953125" style="15" customWidth="1"/>
    <col min="12312" max="12399" width="24.81640625" style="15" customWidth="1"/>
    <col min="12400" max="12400" width="30.453125" style="15" customWidth="1"/>
    <col min="12401" max="12546" width="148.453125" style="15" customWidth="1"/>
    <col min="12547" max="12547" width="10.26953125" style="15" bestFit="1" customWidth="1"/>
    <col min="12548" max="12548" width="7.7265625" style="15" bestFit="1" customWidth="1"/>
    <col min="12549" max="12549" width="16.1796875" style="15" bestFit="1" customWidth="1"/>
    <col min="12550" max="12550" width="10.26953125" style="15" bestFit="1" customWidth="1"/>
    <col min="12551" max="12551" width="14.1796875" style="15" bestFit="1" customWidth="1"/>
    <col min="12552" max="12552" width="148.26953125" style="15" bestFit="1" customWidth="1"/>
    <col min="12553" max="12553" width="8.1796875" style="15" bestFit="1" customWidth="1"/>
    <col min="12554" max="12554" width="40.1796875" style="15" customWidth="1"/>
    <col min="12555" max="12555" width="18.54296875" style="15" bestFit="1" customWidth="1"/>
    <col min="12556" max="12556" width="18.81640625" style="15" bestFit="1" customWidth="1"/>
    <col min="12557" max="12557" width="27" style="15" bestFit="1" customWidth="1"/>
    <col min="12558" max="12558" width="16.1796875" style="15" bestFit="1" customWidth="1"/>
    <col min="12559" max="12559" width="15.7265625" style="15" bestFit="1" customWidth="1"/>
    <col min="12560" max="12560" width="14.81640625" style="15" bestFit="1" customWidth="1"/>
    <col min="12561" max="12561" width="12" style="15" bestFit="1" customWidth="1"/>
    <col min="12562" max="12562" width="78.7265625" style="15" bestFit="1" customWidth="1"/>
    <col min="12563" max="12563" width="15.26953125" style="15" bestFit="1" customWidth="1"/>
    <col min="12564" max="12564" width="18.453125" style="15" bestFit="1" customWidth="1"/>
    <col min="12565" max="12565" width="10.1796875" style="15" bestFit="1" customWidth="1"/>
    <col min="12566" max="12566" width="32.453125" style="15" customWidth="1"/>
    <col min="12567" max="12567" width="34.26953125" style="15" customWidth="1"/>
    <col min="12568" max="12655" width="24.81640625" style="15" customWidth="1"/>
    <col min="12656" max="12656" width="30.453125" style="15" customWidth="1"/>
    <col min="12657" max="12802" width="148.453125" style="15" customWidth="1"/>
    <col min="12803" max="12803" width="10.26953125" style="15" bestFit="1" customWidth="1"/>
    <col min="12804" max="12804" width="7.7265625" style="15" bestFit="1" customWidth="1"/>
    <col min="12805" max="12805" width="16.1796875" style="15" bestFit="1" customWidth="1"/>
    <col min="12806" max="12806" width="10.26953125" style="15" bestFit="1" customWidth="1"/>
    <col min="12807" max="12807" width="14.1796875" style="15" bestFit="1" customWidth="1"/>
    <col min="12808" max="12808" width="148.26953125" style="15" bestFit="1" customWidth="1"/>
    <col min="12809" max="12809" width="8.1796875" style="15" bestFit="1" customWidth="1"/>
    <col min="12810" max="12810" width="40.1796875" style="15" customWidth="1"/>
    <col min="12811" max="12811" width="18.54296875" style="15" bestFit="1" customWidth="1"/>
    <col min="12812" max="12812" width="18.81640625" style="15" bestFit="1" customWidth="1"/>
    <col min="12813" max="12813" width="27" style="15" bestFit="1" customWidth="1"/>
    <col min="12814" max="12814" width="16.1796875" style="15" bestFit="1" customWidth="1"/>
    <col min="12815" max="12815" width="15.7265625" style="15" bestFit="1" customWidth="1"/>
    <col min="12816" max="12816" width="14.81640625" style="15" bestFit="1" customWidth="1"/>
    <col min="12817" max="12817" width="12" style="15" bestFit="1" customWidth="1"/>
    <col min="12818" max="12818" width="78.7265625" style="15" bestFit="1" customWidth="1"/>
    <col min="12819" max="12819" width="15.26953125" style="15" bestFit="1" customWidth="1"/>
    <col min="12820" max="12820" width="18.453125" style="15" bestFit="1" customWidth="1"/>
    <col min="12821" max="12821" width="10.1796875" style="15" bestFit="1" customWidth="1"/>
    <col min="12822" max="12822" width="32.453125" style="15" customWidth="1"/>
    <col min="12823" max="12823" width="34.26953125" style="15" customWidth="1"/>
    <col min="12824" max="12911" width="24.81640625" style="15" customWidth="1"/>
    <col min="12912" max="12912" width="30.453125" style="15" customWidth="1"/>
    <col min="12913" max="13058" width="148.453125" style="15" customWidth="1"/>
    <col min="13059" max="13059" width="10.26953125" style="15" bestFit="1" customWidth="1"/>
    <col min="13060" max="13060" width="7.7265625" style="15" bestFit="1" customWidth="1"/>
    <col min="13061" max="13061" width="16.1796875" style="15" bestFit="1" customWidth="1"/>
    <col min="13062" max="13062" width="10.26953125" style="15" bestFit="1" customWidth="1"/>
    <col min="13063" max="13063" width="14.1796875" style="15" bestFit="1" customWidth="1"/>
    <col min="13064" max="13064" width="148.26953125" style="15" bestFit="1" customWidth="1"/>
    <col min="13065" max="13065" width="8.1796875" style="15" bestFit="1" customWidth="1"/>
    <col min="13066" max="13066" width="40.1796875" style="15" customWidth="1"/>
    <col min="13067" max="13067" width="18.54296875" style="15" bestFit="1" customWidth="1"/>
    <col min="13068" max="13068" width="18.81640625" style="15" bestFit="1" customWidth="1"/>
    <col min="13069" max="13069" width="27" style="15" bestFit="1" customWidth="1"/>
    <col min="13070" max="13070" width="16.1796875" style="15" bestFit="1" customWidth="1"/>
    <col min="13071" max="13071" width="15.7265625" style="15" bestFit="1" customWidth="1"/>
    <col min="13072" max="13072" width="14.81640625" style="15" bestFit="1" customWidth="1"/>
    <col min="13073" max="13073" width="12" style="15" bestFit="1" customWidth="1"/>
    <col min="13074" max="13074" width="78.7265625" style="15" bestFit="1" customWidth="1"/>
    <col min="13075" max="13075" width="15.26953125" style="15" bestFit="1" customWidth="1"/>
    <col min="13076" max="13076" width="18.453125" style="15" bestFit="1" customWidth="1"/>
    <col min="13077" max="13077" width="10.1796875" style="15" bestFit="1" customWidth="1"/>
    <col min="13078" max="13078" width="32.453125" style="15" customWidth="1"/>
    <col min="13079" max="13079" width="34.26953125" style="15" customWidth="1"/>
    <col min="13080" max="13167" width="24.81640625" style="15" customWidth="1"/>
    <col min="13168" max="13168" width="30.453125" style="15" customWidth="1"/>
    <col min="13169" max="13314" width="148.453125" style="15" customWidth="1"/>
    <col min="13315" max="13315" width="10.26953125" style="15" bestFit="1" customWidth="1"/>
    <col min="13316" max="13316" width="7.7265625" style="15" bestFit="1" customWidth="1"/>
    <col min="13317" max="13317" width="16.1796875" style="15" bestFit="1" customWidth="1"/>
    <col min="13318" max="13318" width="10.26953125" style="15" bestFit="1" customWidth="1"/>
    <col min="13319" max="13319" width="14.1796875" style="15" bestFit="1" customWidth="1"/>
    <col min="13320" max="13320" width="148.26953125" style="15" bestFit="1" customWidth="1"/>
    <col min="13321" max="13321" width="8.1796875" style="15" bestFit="1" customWidth="1"/>
    <col min="13322" max="13322" width="40.1796875" style="15" customWidth="1"/>
    <col min="13323" max="13323" width="18.54296875" style="15" bestFit="1" customWidth="1"/>
    <col min="13324" max="13324" width="18.81640625" style="15" bestFit="1" customWidth="1"/>
    <col min="13325" max="13325" width="27" style="15" bestFit="1" customWidth="1"/>
    <col min="13326" max="13326" width="16.1796875" style="15" bestFit="1" customWidth="1"/>
    <col min="13327" max="13327" width="15.7265625" style="15" bestFit="1" customWidth="1"/>
    <col min="13328" max="13328" width="14.81640625" style="15" bestFit="1" customWidth="1"/>
    <col min="13329" max="13329" width="12" style="15" bestFit="1" customWidth="1"/>
    <col min="13330" max="13330" width="78.7265625" style="15" bestFit="1" customWidth="1"/>
    <col min="13331" max="13331" width="15.26953125" style="15" bestFit="1" customWidth="1"/>
    <col min="13332" max="13332" width="18.453125" style="15" bestFit="1" customWidth="1"/>
    <col min="13333" max="13333" width="10.1796875" style="15" bestFit="1" customWidth="1"/>
    <col min="13334" max="13334" width="32.453125" style="15" customWidth="1"/>
    <col min="13335" max="13335" width="34.26953125" style="15" customWidth="1"/>
    <col min="13336" max="13423" width="24.81640625" style="15" customWidth="1"/>
    <col min="13424" max="13424" width="30.453125" style="15" customWidth="1"/>
    <col min="13425" max="13570" width="148.453125" style="15" customWidth="1"/>
    <col min="13571" max="13571" width="10.26953125" style="15" bestFit="1" customWidth="1"/>
    <col min="13572" max="13572" width="7.7265625" style="15" bestFit="1" customWidth="1"/>
    <col min="13573" max="13573" width="16.1796875" style="15" bestFit="1" customWidth="1"/>
    <col min="13574" max="13574" width="10.26953125" style="15" bestFit="1" customWidth="1"/>
    <col min="13575" max="13575" width="14.1796875" style="15" bestFit="1" customWidth="1"/>
    <col min="13576" max="13576" width="148.26953125" style="15" bestFit="1" customWidth="1"/>
    <col min="13577" max="13577" width="8.1796875" style="15" bestFit="1" customWidth="1"/>
    <col min="13578" max="13578" width="40.1796875" style="15" customWidth="1"/>
    <col min="13579" max="13579" width="18.54296875" style="15" bestFit="1" customWidth="1"/>
    <col min="13580" max="13580" width="18.81640625" style="15" bestFit="1" customWidth="1"/>
    <col min="13581" max="13581" width="27" style="15" bestFit="1" customWidth="1"/>
    <col min="13582" max="13582" width="16.1796875" style="15" bestFit="1" customWidth="1"/>
    <col min="13583" max="13583" width="15.7265625" style="15" bestFit="1" customWidth="1"/>
    <col min="13584" max="13584" width="14.81640625" style="15" bestFit="1" customWidth="1"/>
    <col min="13585" max="13585" width="12" style="15" bestFit="1" customWidth="1"/>
    <col min="13586" max="13586" width="78.7265625" style="15" bestFit="1" customWidth="1"/>
    <col min="13587" max="13587" width="15.26953125" style="15" bestFit="1" customWidth="1"/>
    <col min="13588" max="13588" width="18.453125" style="15" bestFit="1" customWidth="1"/>
    <col min="13589" max="13589" width="10.1796875" style="15" bestFit="1" customWidth="1"/>
    <col min="13590" max="13590" width="32.453125" style="15" customWidth="1"/>
    <col min="13591" max="13591" width="34.26953125" style="15" customWidth="1"/>
    <col min="13592" max="13679" width="24.81640625" style="15" customWidth="1"/>
    <col min="13680" max="13680" width="30.453125" style="15" customWidth="1"/>
    <col min="13681" max="13826" width="148.453125" style="15" customWidth="1"/>
    <col min="13827" max="13827" width="10.26953125" style="15" bestFit="1" customWidth="1"/>
    <col min="13828" max="13828" width="7.7265625" style="15" bestFit="1" customWidth="1"/>
    <col min="13829" max="13829" width="16.1796875" style="15" bestFit="1" customWidth="1"/>
    <col min="13830" max="13830" width="10.26953125" style="15" bestFit="1" customWidth="1"/>
    <col min="13831" max="13831" width="14.1796875" style="15" bestFit="1" customWidth="1"/>
    <col min="13832" max="13832" width="148.26953125" style="15" bestFit="1" customWidth="1"/>
    <col min="13833" max="13833" width="8.1796875" style="15" bestFit="1" customWidth="1"/>
    <col min="13834" max="13834" width="40.1796875" style="15" customWidth="1"/>
    <col min="13835" max="13835" width="18.54296875" style="15" bestFit="1" customWidth="1"/>
    <col min="13836" max="13836" width="18.81640625" style="15" bestFit="1" customWidth="1"/>
    <col min="13837" max="13837" width="27" style="15" bestFit="1" customWidth="1"/>
    <col min="13838" max="13838" width="16.1796875" style="15" bestFit="1" customWidth="1"/>
    <col min="13839" max="13839" width="15.7265625" style="15" bestFit="1" customWidth="1"/>
    <col min="13840" max="13840" width="14.81640625" style="15" bestFit="1" customWidth="1"/>
    <col min="13841" max="13841" width="12" style="15" bestFit="1" customWidth="1"/>
    <col min="13842" max="13842" width="78.7265625" style="15" bestFit="1" customWidth="1"/>
    <col min="13843" max="13843" width="15.26953125" style="15" bestFit="1" customWidth="1"/>
    <col min="13844" max="13844" width="18.453125" style="15" bestFit="1" customWidth="1"/>
    <col min="13845" max="13845" width="10.1796875" style="15" bestFit="1" customWidth="1"/>
    <col min="13846" max="13846" width="32.453125" style="15" customWidth="1"/>
    <col min="13847" max="13847" width="34.26953125" style="15" customWidth="1"/>
    <col min="13848" max="13935" width="24.81640625" style="15" customWidth="1"/>
    <col min="13936" max="13936" width="30.453125" style="15" customWidth="1"/>
    <col min="13937" max="14082" width="148.453125" style="15" customWidth="1"/>
    <col min="14083" max="14083" width="10.26953125" style="15" bestFit="1" customWidth="1"/>
    <col min="14084" max="14084" width="7.7265625" style="15" bestFit="1" customWidth="1"/>
    <col min="14085" max="14085" width="16.1796875" style="15" bestFit="1" customWidth="1"/>
    <col min="14086" max="14086" width="10.26953125" style="15" bestFit="1" customWidth="1"/>
    <col min="14087" max="14087" width="14.1796875" style="15" bestFit="1" customWidth="1"/>
    <col min="14088" max="14088" width="148.26953125" style="15" bestFit="1" customWidth="1"/>
    <col min="14089" max="14089" width="8.1796875" style="15" bestFit="1" customWidth="1"/>
    <col min="14090" max="14090" width="40.1796875" style="15" customWidth="1"/>
    <col min="14091" max="14091" width="18.54296875" style="15" bestFit="1" customWidth="1"/>
    <col min="14092" max="14092" width="18.81640625" style="15" bestFit="1" customWidth="1"/>
    <col min="14093" max="14093" width="27" style="15" bestFit="1" customWidth="1"/>
    <col min="14094" max="14094" width="16.1796875" style="15" bestFit="1" customWidth="1"/>
    <col min="14095" max="14095" width="15.7265625" style="15" bestFit="1" customWidth="1"/>
    <col min="14096" max="14096" width="14.81640625" style="15" bestFit="1" customWidth="1"/>
    <col min="14097" max="14097" width="12" style="15" bestFit="1" customWidth="1"/>
    <col min="14098" max="14098" width="78.7265625" style="15" bestFit="1" customWidth="1"/>
    <col min="14099" max="14099" width="15.26953125" style="15" bestFit="1" customWidth="1"/>
    <col min="14100" max="14100" width="18.453125" style="15" bestFit="1" customWidth="1"/>
    <col min="14101" max="14101" width="10.1796875" style="15" bestFit="1" customWidth="1"/>
    <col min="14102" max="14102" width="32.453125" style="15" customWidth="1"/>
    <col min="14103" max="14103" width="34.26953125" style="15" customWidth="1"/>
    <col min="14104" max="14191" width="24.81640625" style="15" customWidth="1"/>
    <col min="14192" max="14192" width="30.453125" style="15" customWidth="1"/>
    <col min="14193" max="14338" width="148.453125" style="15" customWidth="1"/>
    <col min="14339" max="14339" width="10.26953125" style="15" bestFit="1" customWidth="1"/>
    <col min="14340" max="14340" width="7.7265625" style="15" bestFit="1" customWidth="1"/>
    <col min="14341" max="14341" width="16.1796875" style="15" bestFit="1" customWidth="1"/>
    <col min="14342" max="14342" width="10.26953125" style="15" bestFit="1" customWidth="1"/>
    <col min="14343" max="14343" width="14.1796875" style="15" bestFit="1" customWidth="1"/>
    <col min="14344" max="14344" width="148.26953125" style="15" bestFit="1" customWidth="1"/>
    <col min="14345" max="14345" width="8.1796875" style="15" bestFit="1" customWidth="1"/>
    <col min="14346" max="14346" width="40.1796875" style="15" customWidth="1"/>
    <col min="14347" max="14347" width="18.54296875" style="15" bestFit="1" customWidth="1"/>
    <col min="14348" max="14348" width="18.81640625" style="15" bestFit="1" customWidth="1"/>
    <col min="14349" max="14349" width="27" style="15" bestFit="1" customWidth="1"/>
    <col min="14350" max="14350" width="16.1796875" style="15" bestFit="1" customWidth="1"/>
    <col min="14351" max="14351" width="15.7265625" style="15" bestFit="1" customWidth="1"/>
    <col min="14352" max="14352" width="14.81640625" style="15" bestFit="1" customWidth="1"/>
    <col min="14353" max="14353" width="12" style="15" bestFit="1" customWidth="1"/>
    <col min="14354" max="14354" width="78.7265625" style="15" bestFit="1" customWidth="1"/>
    <col min="14355" max="14355" width="15.26953125" style="15" bestFit="1" customWidth="1"/>
    <col min="14356" max="14356" width="18.453125" style="15" bestFit="1" customWidth="1"/>
    <col min="14357" max="14357" width="10.1796875" style="15" bestFit="1" customWidth="1"/>
    <col min="14358" max="14358" width="32.453125" style="15" customWidth="1"/>
    <col min="14359" max="14359" width="34.26953125" style="15" customWidth="1"/>
    <col min="14360" max="14447" width="24.81640625" style="15" customWidth="1"/>
    <col min="14448" max="14448" width="30.453125" style="15" customWidth="1"/>
    <col min="14449" max="14594" width="148.453125" style="15" customWidth="1"/>
    <col min="14595" max="14595" width="10.26953125" style="15" bestFit="1" customWidth="1"/>
    <col min="14596" max="14596" width="7.7265625" style="15" bestFit="1" customWidth="1"/>
    <col min="14597" max="14597" width="16.1796875" style="15" bestFit="1" customWidth="1"/>
    <col min="14598" max="14598" width="10.26953125" style="15" bestFit="1" customWidth="1"/>
    <col min="14599" max="14599" width="14.1796875" style="15" bestFit="1" customWidth="1"/>
    <col min="14600" max="14600" width="148.26953125" style="15" bestFit="1" customWidth="1"/>
    <col min="14601" max="14601" width="8.1796875" style="15" bestFit="1" customWidth="1"/>
    <col min="14602" max="14602" width="40.1796875" style="15" customWidth="1"/>
    <col min="14603" max="14603" width="18.54296875" style="15" bestFit="1" customWidth="1"/>
    <col min="14604" max="14604" width="18.81640625" style="15" bestFit="1" customWidth="1"/>
    <col min="14605" max="14605" width="27" style="15" bestFit="1" customWidth="1"/>
    <col min="14606" max="14606" width="16.1796875" style="15" bestFit="1" customWidth="1"/>
    <col min="14607" max="14607" width="15.7265625" style="15" bestFit="1" customWidth="1"/>
    <col min="14608" max="14608" width="14.81640625" style="15" bestFit="1" customWidth="1"/>
    <col min="14609" max="14609" width="12" style="15" bestFit="1" customWidth="1"/>
    <col min="14610" max="14610" width="78.7265625" style="15" bestFit="1" customWidth="1"/>
    <col min="14611" max="14611" width="15.26953125" style="15" bestFit="1" customWidth="1"/>
    <col min="14612" max="14612" width="18.453125" style="15" bestFit="1" customWidth="1"/>
    <col min="14613" max="14613" width="10.1796875" style="15" bestFit="1" customWidth="1"/>
    <col min="14614" max="14614" width="32.453125" style="15" customWidth="1"/>
    <col min="14615" max="14615" width="34.26953125" style="15" customWidth="1"/>
    <col min="14616" max="14703" width="24.81640625" style="15" customWidth="1"/>
    <col min="14704" max="14704" width="30.453125" style="15" customWidth="1"/>
    <col min="14705" max="14850" width="148.453125" style="15" customWidth="1"/>
    <col min="14851" max="14851" width="10.26953125" style="15" bestFit="1" customWidth="1"/>
    <col min="14852" max="14852" width="7.7265625" style="15" bestFit="1" customWidth="1"/>
    <col min="14853" max="14853" width="16.1796875" style="15" bestFit="1" customWidth="1"/>
    <col min="14854" max="14854" width="10.26953125" style="15" bestFit="1" customWidth="1"/>
    <col min="14855" max="14855" width="14.1796875" style="15" bestFit="1" customWidth="1"/>
    <col min="14856" max="14856" width="148.26953125" style="15" bestFit="1" customWidth="1"/>
    <col min="14857" max="14857" width="8.1796875" style="15" bestFit="1" customWidth="1"/>
    <col min="14858" max="14858" width="40.1796875" style="15" customWidth="1"/>
    <col min="14859" max="14859" width="18.54296875" style="15" bestFit="1" customWidth="1"/>
    <col min="14860" max="14860" width="18.81640625" style="15" bestFit="1" customWidth="1"/>
    <col min="14861" max="14861" width="27" style="15" bestFit="1" customWidth="1"/>
    <col min="14862" max="14862" width="16.1796875" style="15" bestFit="1" customWidth="1"/>
    <col min="14863" max="14863" width="15.7265625" style="15" bestFit="1" customWidth="1"/>
    <col min="14864" max="14864" width="14.81640625" style="15" bestFit="1" customWidth="1"/>
    <col min="14865" max="14865" width="12" style="15" bestFit="1" customWidth="1"/>
    <col min="14866" max="14866" width="78.7265625" style="15" bestFit="1" customWidth="1"/>
    <col min="14867" max="14867" width="15.26953125" style="15" bestFit="1" customWidth="1"/>
    <col min="14868" max="14868" width="18.453125" style="15" bestFit="1" customWidth="1"/>
    <col min="14869" max="14869" width="10.1796875" style="15" bestFit="1" customWidth="1"/>
    <col min="14870" max="14870" width="32.453125" style="15" customWidth="1"/>
    <col min="14871" max="14871" width="34.26953125" style="15" customWidth="1"/>
    <col min="14872" max="14959" width="24.81640625" style="15" customWidth="1"/>
    <col min="14960" max="14960" width="30.453125" style="15" customWidth="1"/>
    <col min="14961" max="15106" width="148.453125" style="15" customWidth="1"/>
    <col min="15107" max="15107" width="10.26953125" style="15" bestFit="1" customWidth="1"/>
    <col min="15108" max="15108" width="7.7265625" style="15" bestFit="1" customWidth="1"/>
    <col min="15109" max="15109" width="16.1796875" style="15" bestFit="1" customWidth="1"/>
    <col min="15110" max="15110" width="10.26953125" style="15" bestFit="1" customWidth="1"/>
    <col min="15111" max="15111" width="14.1796875" style="15" bestFit="1" customWidth="1"/>
    <col min="15112" max="15112" width="148.26953125" style="15" bestFit="1" customWidth="1"/>
    <col min="15113" max="15113" width="8.1796875" style="15" bestFit="1" customWidth="1"/>
    <col min="15114" max="15114" width="40.1796875" style="15" customWidth="1"/>
    <col min="15115" max="15115" width="18.54296875" style="15" bestFit="1" customWidth="1"/>
    <col min="15116" max="15116" width="18.81640625" style="15" bestFit="1" customWidth="1"/>
    <col min="15117" max="15117" width="27" style="15" bestFit="1" customWidth="1"/>
    <col min="15118" max="15118" width="16.1796875" style="15" bestFit="1" customWidth="1"/>
    <col min="15119" max="15119" width="15.7265625" style="15" bestFit="1" customWidth="1"/>
    <col min="15120" max="15120" width="14.81640625" style="15" bestFit="1" customWidth="1"/>
    <col min="15121" max="15121" width="12" style="15" bestFit="1" customWidth="1"/>
    <col min="15122" max="15122" width="78.7265625" style="15" bestFit="1" customWidth="1"/>
    <col min="15123" max="15123" width="15.26953125" style="15" bestFit="1" customWidth="1"/>
    <col min="15124" max="15124" width="18.453125" style="15" bestFit="1" customWidth="1"/>
    <col min="15125" max="15125" width="10.1796875" style="15" bestFit="1" customWidth="1"/>
    <col min="15126" max="15126" width="32.453125" style="15" customWidth="1"/>
    <col min="15127" max="15127" width="34.26953125" style="15" customWidth="1"/>
    <col min="15128" max="15215" width="24.81640625" style="15" customWidth="1"/>
    <col min="15216" max="15216" width="30.453125" style="15" customWidth="1"/>
    <col min="15217" max="15362" width="148.453125" style="15" customWidth="1"/>
    <col min="15363" max="15363" width="10.26953125" style="15" bestFit="1" customWidth="1"/>
    <col min="15364" max="15364" width="7.7265625" style="15" bestFit="1" customWidth="1"/>
    <col min="15365" max="15365" width="16.1796875" style="15" bestFit="1" customWidth="1"/>
    <col min="15366" max="15366" width="10.26953125" style="15" bestFit="1" customWidth="1"/>
    <col min="15367" max="15367" width="14.1796875" style="15" bestFit="1" customWidth="1"/>
    <col min="15368" max="15368" width="148.26953125" style="15" bestFit="1" customWidth="1"/>
    <col min="15369" max="15369" width="8.1796875" style="15" bestFit="1" customWidth="1"/>
    <col min="15370" max="15370" width="40.1796875" style="15" customWidth="1"/>
    <col min="15371" max="15371" width="18.54296875" style="15" bestFit="1" customWidth="1"/>
    <col min="15372" max="15372" width="18.81640625" style="15" bestFit="1" customWidth="1"/>
    <col min="15373" max="15373" width="27" style="15" bestFit="1" customWidth="1"/>
    <col min="15374" max="15374" width="16.1796875" style="15" bestFit="1" customWidth="1"/>
    <col min="15375" max="15375" width="15.7265625" style="15" bestFit="1" customWidth="1"/>
    <col min="15376" max="15376" width="14.81640625" style="15" bestFit="1" customWidth="1"/>
    <col min="15377" max="15377" width="12" style="15" bestFit="1" customWidth="1"/>
    <col min="15378" max="15378" width="78.7265625" style="15" bestFit="1" customWidth="1"/>
    <col min="15379" max="15379" width="15.26953125" style="15" bestFit="1" customWidth="1"/>
    <col min="15380" max="15380" width="18.453125" style="15" bestFit="1" customWidth="1"/>
    <col min="15381" max="15381" width="10.1796875" style="15" bestFit="1" customWidth="1"/>
    <col min="15382" max="15382" width="32.453125" style="15" customWidth="1"/>
    <col min="15383" max="15383" width="34.26953125" style="15" customWidth="1"/>
    <col min="15384" max="15471" width="24.81640625" style="15" customWidth="1"/>
    <col min="15472" max="15472" width="30.453125" style="15" customWidth="1"/>
    <col min="15473" max="15618" width="148.453125" style="15" customWidth="1"/>
    <col min="15619" max="15619" width="10.26953125" style="15" bestFit="1" customWidth="1"/>
    <col min="15620" max="15620" width="7.7265625" style="15" bestFit="1" customWidth="1"/>
    <col min="15621" max="15621" width="16.1796875" style="15" bestFit="1" customWidth="1"/>
    <col min="15622" max="15622" width="10.26953125" style="15" bestFit="1" customWidth="1"/>
    <col min="15623" max="15623" width="14.1796875" style="15" bestFit="1" customWidth="1"/>
    <col min="15624" max="15624" width="148.26953125" style="15" bestFit="1" customWidth="1"/>
    <col min="15625" max="15625" width="8.1796875" style="15" bestFit="1" customWidth="1"/>
    <col min="15626" max="15626" width="40.1796875" style="15" customWidth="1"/>
    <col min="15627" max="15627" width="18.54296875" style="15" bestFit="1" customWidth="1"/>
    <col min="15628" max="15628" width="18.81640625" style="15" bestFit="1" customWidth="1"/>
    <col min="15629" max="15629" width="27" style="15" bestFit="1" customWidth="1"/>
    <col min="15630" max="15630" width="16.1796875" style="15" bestFit="1" customWidth="1"/>
    <col min="15631" max="15631" width="15.7265625" style="15" bestFit="1" customWidth="1"/>
    <col min="15632" max="15632" width="14.81640625" style="15" bestFit="1" customWidth="1"/>
    <col min="15633" max="15633" width="12" style="15" bestFit="1" customWidth="1"/>
    <col min="15634" max="15634" width="78.7265625" style="15" bestFit="1" customWidth="1"/>
    <col min="15635" max="15635" width="15.26953125" style="15" bestFit="1" customWidth="1"/>
    <col min="15636" max="15636" width="18.453125" style="15" bestFit="1" customWidth="1"/>
    <col min="15637" max="15637" width="10.1796875" style="15" bestFit="1" customWidth="1"/>
    <col min="15638" max="15638" width="32.453125" style="15" customWidth="1"/>
    <col min="15639" max="15639" width="34.26953125" style="15" customWidth="1"/>
    <col min="15640" max="15727" width="24.81640625" style="15" customWidth="1"/>
    <col min="15728" max="15728" width="30.453125" style="15" customWidth="1"/>
    <col min="15729" max="15874" width="148.453125" style="15" customWidth="1"/>
    <col min="15875" max="15875" width="10.26953125" style="15" bestFit="1" customWidth="1"/>
    <col min="15876" max="15876" width="7.7265625" style="15" bestFit="1" customWidth="1"/>
    <col min="15877" max="15877" width="16.1796875" style="15" bestFit="1" customWidth="1"/>
    <col min="15878" max="15878" width="10.26953125" style="15" bestFit="1" customWidth="1"/>
    <col min="15879" max="15879" width="14.1796875" style="15" bestFit="1" customWidth="1"/>
    <col min="15880" max="15880" width="148.26953125" style="15" bestFit="1" customWidth="1"/>
    <col min="15881" max="15881" width="8.1796875" style="15" bestFit="1" customWidth="1"/>
    <col min="15882" max="15882" width="40.1796875" style="15" customWidth="1"/>
    <col min="15883" max="15883" width="18.54296875" style="15" bestFit="1" customWidth="1"/>
    <col min="15884" max="15884" width="18.81640625" style="15" bestFit="1" customWidth="1"/>
    <col min="15885" max="15885" width="27" style="15" bestFit="1" customWidth="1"/>
    <col min="15886" max="15886" width="16.1796875" style="15" bestFit="1" customWidth="1"/>
    <col min="15887" max="15887" width="15.7265625" style="15" bestFit="1" customWidth="1"/>
    <col min="15888" max="15888" width="14.81640625" style="15" bestFit="1" customWidth="1"/>
    <col min="15889" max="15889" width="12" style="15" bestFit="1" customWidth="1"/>
    <col min="15890" max="15890" width="78.7265625" style="15" bestFit="1" customWidth="1"/>
    <col min="15891" max="15891" width="15.26953125" style="15" bestFit="1" customWidth="1"/>
    <col min="15892" max="15892" width="18.453125" style="15" bestFit="1" customWidth="1"/>
    <col min="15893" max="15893" width="10.1796875" style="15" bestFit="1" customWidth="1"/>
    <col min="15894" max="15894" width="32.453125" style="15" customWidth="1"/>
    <col min="15895" max="15895" width="34.26953125" style="15" customWidth="1"/>
    <col min="15896" max="15983" width="24.81640625" style="15" customWidth="1"/>
    <col min="15984" max="15984" width="30.453125" style="15" customWidth="1"/>
    <col min="15985" max="16130" width="148.453125" style="15" customWidth="1"/>
    <col min="16131" max="16131" width="10.26953125" style="15" bestFit="1" customWidth="1"/>
    <col min="16132" max="16132" width="7.7265625" style="15" bestFit="1" customWidth="1"/>
    <col min="16133" max="16133" width="16.1796875" style="15" bestFit="1" customWidth="1"/>
    <col min="16134" max="16134" width="10.26953125" style="15" bestFit="1" customWidth="1"/>
    <col min="16135" max="16135" width="14.1796875" style="15" bestFit="1" customWidth="1"/>
    <col min="16136" max="16136" width="148.26953125" style="15" bestFit="1" customWidth="1"/>
    <col min="16137" max="16137" width="8.1796875" style="15" bestFit="1" customWidth="1"/>
    <col min="16138" max="16138" width="40.1796875" style="15" customWidth="1"/>
    <col min="16139" max="16139" width="18.54296875" style="15" bestFit="1" customWidth="1"/>
    <col min="16140" max="16140" width="18.81640625" style="15" bestFit="1" customWidth="1"/>
    <col min="16141" max="16141" width="27" style="15" bestFit="1" customWidth="1"/>
    <col min="16142" max="16142" width="16.1796875" style="15" bestFit="1" customWidth="1"/>
    <col min="16143" max="16143" width="15.7265625" style="15" bestFit="1" customWidth="1"/>
    <col min="16144" max="16144" width="14.81640625" style="15" bestFit="1" customWidth="1"/>
    <col min="16145" max="16145" width="12" style="15" bestFit="1" customWidth="1"/>
    <col min="16146" max="16146" width="78.7265625" style="15" bestFit="1" customWidth="1"/>
    <col min="16147" max="16147" width="15.26953125" style="15" bestFit="1" customWidth="1"/>
    <col min="16148" max="16148" width="18.453125" style="15" bestFit="1" customWidth="1"/>
    <col min="16149" max="16149" width="10.1796875" style="15" bestFit="1" customWidth="1"/>
    <col min="16150" max="16150" width="32.453125" style="15" customWidth="1"/>
    <col min="16151" max="16151" width="34.26953125" style="15" customWidth="1"/>
    <col min="16152" max="16239" width="24.81640625" style="15" customWidth="1"/>
    <col min="16240" max="16240" width="30.453125" style="15" customWidth="1"/>
    <col min="16241" max="16384" width="148.453125" style="15" customWidth="1"/>
  </cols>
  <sheetData>
    <row r="1" spans="1:23">
      <c r="A1" s="13" t="s">
        <v>50</v>
      </c>
      <c r="B1" s="13" t="s">
        <v>51</v>
      </c>
      <c r="C1" s="13" t="s">
        <v>52</v>
      </c>
      <c r="D1" s="13" t="s">
        <v>53</v>
      </c>
      <c r="E1" s="13" t="s">
        <v>54</v>
      </c>
      <c r="F1" s="14" t="s">
        <v>55</v>
      </c>
      <c r="G1" s="13" t="s">
        <v>56</v>
      </c>
      <c r="H1" s="13" t="s">
        <v>57</v>
      </c>
      <c r="I1" s="13" t="s">
        <v>58</v>
      </c>
      <c r="J1" s="13" t="s">
        <v>59</v>
      </c>
      <c r="K1" s="13" t="s">
        <v>60</v>
      </c>
      <c r="L1" s="13" t="s">
        <v>61</v>
      </c>
      <c r="M1" s="13" t="s">
        <v>62</v>
      </c>
      <c r="N1" s="13" t="s">
        <v>63</v>
      </c>
      <c r="O1" s="13" t="s">
        <v>64</v>
      </c>
      <c r="P1" s="13" t="s">
        <v>65</v>
      </c>
      <c r="Q1" s="10" t="s">
        <v>66</v>
      </c>
      <c r="R1" s="11" t="s">
        <v>67</v>
      </c>
      <c r="S1" s="11" t="s">
        <v>141</v>
      </c>
      <c r="T1" s="15" t="s">
        <v>0</v>
      </c>
      <c r="U1" s="15" t="s">
        <v>3</v>
      </c>
      <c r="V1" s="10" t="s">
        <v>68</v>
      </c>
      <c r="W1" s="10" t="s">
        <v>69</v>
      </c>
    </row>
    <row r="2" spans="1:23" ht="25">
      <c r="A2" s="22" t="s">
        <v>18</v>
      </c>
      <c r="B2" s="10" t="s">
        <v>19</v>
      </c>
      <c r="C2" s="10" t="s">
        <v>70</v>
      </c>
      <c r="D2" s="10" t="s">
        <v>71</v>
      </c>
      <c r="E2" s="10" t="s">
        <v>9</v>
      </c>
      <c r="F2" s="16" t="s">
        <v>72</v>
      </c>
      <c r="G2" s="10" t="s">
        <v>73</v>
      </c>
      <c r="H2" s="10" t="s">
        <v>74</v>
      </c>
      <c r="I2" s="10" t="s">
        <v>75</v>
      </c>
      <c r="J2" s="10" t="s">
        <v>4</v>
      </c>
      <c r="K2" s="10" t="s">
        <v>76</v>
      </c>
      <c r="L2" s="10" t="s">
        <v>75</v>
      </c>
      <c r="M2" s="10" t="s">
        <v>4</v>
      </c>
      <c r="N2" s="10" t="s">
        <v>9</v>
      </c>
      <c r="O2" s="10" t="s">
        <v>77</v>
      </c>
      <c r="P2" s="10" t="s">
        <v>78</v>
      </c>
      <c r="Q2" s="10">
        <v>303</v>
      </c>
      <c r="R2" s="21">
        <v>21.3</v>
      </c>
      <c r="S2" s="21">
        <f>R2*N2</f>
        <v>21.3</v>
      </c>
      <c r="T2" s="17">
        <v>1.9385996456043859</v>
      </c>
      <c r="U2" s="20">
        <f>N2*R2*T2*1.1</f>
        <v>45.421389696510772</v>
      </c>
      <c r="V2" s="18">
        <v>0.27083333333333331</v>
      </c>
      <c r="W2" s="18">
        <v>0.32291666666666669</v>
      </c>
    </row>
    <row r="3" spans="1:23" ht="37.5">
      <c r="A3" s="22" t="s">
        <v>29</v>
      </c>
      <c r="B3" s="10" t="s">
        <v>79</v>
      </c>
      <c r="C3" s="10" t="s">
        <v>70</v>
      </c>
      <c r="D3" s="10" t="s">
        <v>9</v>
      </c>
      <c r="E3" s="10" t="s">
        <v>9</v>
      </c>
      <c r="F3" s="16" t="s">
        <v>80</v>
      </c>
      <c r="G3" s="10" t="s">
        <v>81</v>
      </c>
      <c r="H3" s="10" t="s">
        <v>82</v>
      </c>
      <c r="I3" s="10" t="s">
        <v>83</v>
      </c>
      <c r="J3" s="10" t="s">
        <v>4</v>
      </c>
      <c r="K3" s="10" t="s">
        <v>84</v>
      </c>
      <c r="L3" s="10" t="s">
        <v>83</v>
      </c>
      <c r="M3" s="10" t="s">
        <v>4</v>
      </c>
      <c r="N3" s="10" t="s">
        <v>9</v>
      </c>
      <c r="O3" s="10" t="s">
        <v>77</v>
      </c>
      <c r="P3" s="10" t="s">
        <v>78</v>
      </c>
      <c r="Q3" s="10">
        <v>303</v>
      </c>
      <c r="R3" s="21">
        <v>36.9</v>
      </c>
      <c r="S3" s="21">
        <f t="shared" ref="S3:S20" si="0">R3*N3</f>
        <v>36.9</v>
      </c>
      <c r="T3" s="17">
        <v>1.9385996456043859</v>
      </c>
      <c r="U3" s="20">
        <f t="shared" ref="U3:U20" si="1">N3*R3*T3*1.1</f>
        <v>78.68775961508203</v>
      </c>
      <c r="V3" s="18">
        <v>0.29166666666666669</v>
      </c>
      <c r="W3" s="18">
        <v>0.33333333333333331</v>
      </c>
    </row>
    <row r="4" spans="1:23" ht="25">
      <c r="A4" s="22" t="s">
        <v>30</v>
      </c>
      <c r="B4" s="10" t="s">
        <v>79</v>
      </c>
      <c r="C4" s="10" t="s">
        <v>70</v>
      </c>
      <c r="D4" s="10" t="s">
        <v>9</v>
      </c>
      <c r="E4" s="10" t="s">
        <v>9</v>
      </c>
      <c r="F4" s="16" t="s">
        <v>85</v>
      </c>
      <c r="G4" s="10" t="s">
        <v>73</v>
      </c>
      <c r="H4" s="10" t="s">
        <v>86</v>
      </c>
      <c r="I4" s="10" t="s">
        <v>83</v>
      </c>
      <c r="J4" s="10" t="s">
        <v>4</v>
      </c>
      <c r="K4" s="10" t="s">
        <v>87</v>
      </c>
      <c r="L4" s="10" t="s">
        <v>83</v>
      </c>
      <c r="M4" s="10" t="s">
        <v>4</v>
      </c>
      <c r="N4" s="10" t="s">
        <v>9</v>
      </c>
      <c r="O4" s="10" t="s">
        <v>77</v>
      </c>
      <c r="P4" s="10" t="s">
        <v>78</v>
      </c>
      <c r="Q4" s="10">
        <v>303</v>
      </c>
      <c r="R4" s="21">
        <v>13.9</v>
      </c>
      <c r="S4" s="21">
        <f t="shared" si="0"/>
        <v>13.9</v>
      </c>
      <c r="T4" s="17">
        <v>1.9385996456043859</v>
      </c>
      <c r="U4" s="20">
        <f t="shared" si="1"/>
        <v>29.641188581291065</v>
      </c>
      <c r="V4" s="18">
        <v>0.5625</v>
      </c>
      <c r="W4" s="18">
        <v>0.60416666666666663</v>
      </c>
    </row>
    <row r="5" spans="1:23">
      <c r="A5" s="22" t="s">
        <v>24</v>
      </c>
      <c r="B5" s="10" t="s">
        <v>25</v>
      </c>
      <c r="C5" s="10" t="s">
        <v>88</v>
      </c>
      <c r="D5" s="10" t="s">
        <v>9</v>
      </c>
      <c r="E5" s="10" t="s">
        <v>9</v>
      </c>
      <c r="F5" s="16" t="s">
        <v>89</v>
      </c>
      <c r="G5" s="10" t="s">
        <v>81</v>
      </c>
      <c r="H5" s="10" t="s">
        <v>90</v>
      </c>
      <c r="I5" s="10" t="s">
        <v>91</v>
      </c>
      <c r="J5" s="10" t="s">
        <v>4</v>
      </c>
      <c r="K5" s="10" t="s">
        <v>92</v>
      </c>
      <c r="L5" s="10" t="s">
        <v>91</v>
      </c>
      <c r="M5" s="10" t="s">
        <v>4</v>
      </c>
      <c r="N5" s="10" t="s">
        <v>9</v>
      </c>
      <c r="O5" s="10" t="s">
        <v>93</v>
      </c>
      <c r="P5" s="10" t="s">
        <v>94</v>
      </c>
      <c r="Q5" s="10">
        <v>200</v>
      </c>
      <c r="R5" s="21">
        <v>13</v>
      </c>
      <c r="S5" s="21">
        <f t="shared" si="0"/>
        <v>13</v>
      </c>
      <c r="T5" s="17">
        <v>1.9385996456043859</v>
      </c>
      <c r="U5" s="20">
        <f t="shared" si="1"/>
        <v>27.721974932142718</v>
      </c>
      <c r="V5" s="18">
        <v>0.29166666666666669</v>
      </c>
      <c r="W5" s="18">
        <v>0.31944444444444448</v>
      </c>
    </row>
    <row r="6" spans="1:23">
      <c r="A6" s="22" t="s">
        <v>26</v>
      </c>
      <c r="B6" s="10" t="s">
        <v>25</v>
      </c>
      <c r="C6" s="10" t="s">
        <v>88</v>
      </c>
      <c r="D6" s="10" t="s">
        <v>9</v>
      </c>
      <c r="E6" s="10" t="s">
        <v>9</v>
      </c>
      <c r="F6" s="16" t="s">
        <v>95</v>
      </c>
      <c r="G6" s="10" t="s">
        <v>73</v>
      </c>
      <c r="H6" s="10" t="s">
        <v>96</v>
      </c>
      <c r="I6" s="10" t="s">
        <v>91</v>
      </c>
      <c r="J6" s="10" t="s">
        <v>4</v>
      </c>
      <c r="K6" s="10" t="s">
        <v>97</v>
      </c>
      <c r="L6" s="10" t="s">
        <v>91</v>
      </c>
      <c r="M6" s="10" t="s">
        <v>4</v>
      </c>
      <c r="N6" s="10" t="s">
        <v>9</v>
      </c>
      <c r="O6" s="10" t="s">
        <v>93</v>
      </c>
      <c r="P6" s="10" t="s">
        <v>94</v>
      </c>
      <c r="Q6" s="10">
        <v>200</v>
      </c>
      <c r="R6" s="21">
        <v>13</v>
      </c>
      <c r="S6" s="21">
        <f t="shared" si="0"/>
        <v>13</v>
      </c>
      <c r="T6" s="17">
        <v>1.9385996456043859</v>
      </c>
      <c r="U6" s="20">
        <f t="shared" si="1"/>
        <v>27.721974932142718</v>
      </c>
      <c r="V6" s="18">
        <v>0.59375</v>
      </c>
      <c r="W6" s="18">
        <v>0.62152777777777779</v>
      </c>
    </row>
    <row r="7" spans="1:23" ht="37.5">
      <c r="A7" s="22" t="s">
        <v>27</v>
      </c>
      <c r="B7" s="10" t="s">
        <v>98</v>
      </c>
      <c r="C7" s="10" t="s">
        <v>70</v>
      </c>
      <c r="D7" s="10" t="s">
        <v>9</v>
      </c>
      <c r="E7" s="10" t="s">
        <v>9</v>
      </c>
      <c r="F7" s="16" t="s">
        <v>99</v>
      </c>
      <c r="G7" s="10" t="s">
        <v>81</v>
      </c>
      <c r="H7" s="10" t="s">
        <v>100</v>
      </c>
      <c r="I7" s="10" t="s">
        <v>101</v>
      </c>
      <c r="J7" s="10" t="s">
        <v>4</v>
      </c>
      <c r="K7" s="10" t="s">
        <v>92</v>
      </c>
      <c r="L7" s="10" t="s">
        <v>91</v>
      </c>
      <c r="M7" s="10" t="s">
        <v>4</v>
      </c>
      <c r="N7" s="10" t="s">
        <v>9</v>
      </c>
      <c r="O7" s="10" t="s">
        <v>77</v>
      </c>
      <c r="P7" s="10" t="s">
        <v>78</v>
      </c>
      <c r="Q7" s="10">
        <v>303</v>
      </c>
      <c r="R7" s="21">
        <v>27.2</v>
      </c>
      <c r="S7" s="21">
        <f t="shared" si="0"/>
        <v>27.2</v>
      </c>
      <c r="T7" s="17">
        <v>1.9385996456043859</v>
      </c>
      <c r="U7" s="20">
        <f t="shared" si="1"/>
        <v>58.002901396483232</v>
      </c>
      <c r="V7" s="18">
        <v>0.28125</v>
      </c>
      <c r="W7" s="18">
        <v>0.32291666666666669</v>
      </c>
    </row>
    <row r="8" spans="1:23" ht="25">
      <c r="A8" s="22" t="s">
        <v>28</v>
      </c>
      <c r="B8" s="10" t="s">
        <v>98</v>
      </c>
      <c r="C8" s="10" t="s">
        <v>70</v>
      </c>
      <c r="D8" s="10" t="s">
        <v>71</v>
      </c>
      <c r="E8" s="10" t="s">
        <v>9</v>
      </c>
      <c r="F8" s="16" t="s">
        <v>102</v>
      </c>
      <c r="G8" s="10" t="s">
        <v>73</v>
      </c>
      <c r="H8" s="10" t="s">
        <v>96</v>
      </c>
      <c r="I8" s="10" t="s">
        <v>91</v>
      </c>
      <c r="J8" s="10" t="s">
        <v>4</v>
      </c>
      <c r="K8" s="10" t="s">
        <v>103</v>
      </c>
      <c r="L8" s="10" t="s">
        <v>104</v>
      </c>
      <c r="M8" s="10" t="s">
        <v>104</v>
      </c>
      <c r="N8" s="10" t="s">
        <v>9</v>
      </c>
      <c r="O8" s="10" t="s">
        <v>77</v>
      </c>
      <c r="P8" s="10" t="s">
        <v>78</v>
      </c>
      <c r="Q8" s="10">
        <v>303</v>
      </c>
      <c r="R8" s="21">
        <v>27.2</v>
      </c>
      <c r="S8" s="21">
        <f t="shared" si="0"/>
        <v>27.2</v>
      </c>
      <c r="T8" s="17">
        <v>1.9385996456043859</v>
      </c>
      <c r="U8" s="20">
        <f t="shared" si="1"/>
        <v>58.002901396483232</v>
      </c>
      <c r="V8" s="18">
        <v>0.59027777777777779</v>
      </c>
      <c r="W8" s="18">
        <v>0.625</v>
      </c>
    </row>
    <row r="9" spans="1:23" ht="25">
      <c r="A9" s="22" t="s">
        <v>10</v>
      </c>
      <c r="B9" s="10" t="s">
        <v>12</v>
      </c>
      <c r="C9" s="10" t="s">
        <v>70</v>
      </c>
      <c r="D9" s="10" t="s">
        <v>105</v>
      </c>
      <c r="E9" s="10" t="s">
        <v>9</v>
      </c>
      <c r="F9" s="16" t="s">
        <v>106</v>
      </c>
      <c r="G9" s="10" t="s">
        <v>81</v>
      </c>
      <c r="H9" s="10" t="s">
        <v>107</v>
      </c>
      <c r="I9" s="10" t="s">
        <v>108</v>
      </c>
      <c r="J9" s="10" t="s">
        <v>4</v>
      </c>
      <c r="K9" s="10" t="s">
        <v>109</v>
      </c>
      <c r="L9" s="10" t="s">
        <v>110</v>
      </c>
      <c r="M9" s="10" t="s">
        <v>4</v>
      </c>
      <c r="N9" s="10" t="s">
        <v>9</v>
      </c>
      <c r="O9" s="10" t="s">
        <v>93</v>
      </c>
      <c r="P9" s="10" t="s">
        <v>94</v>
      </c>
      <c r="Q9" s="10">
        <v>200</v>
      </c>
      <c r="R9" s="21">
        <v>35.700000000000003</v>
      </c>
      <c r="S9" s="21">
        <f t="shared" si="0"/>
        <v>35.700000000000003</v>
      </c>
      <c r="T9" s="17">
        <v>1.9385996456043859</v>
      </c>
      <c r="U9" s="20">
        <f t="shared" si="1"/>
        <v>76.128808082884248</v>
      </c>
      <c r="V9" s="18">
        <v>0.28472222222222221</v>
      </c>
      <c r="W9" s="18">
        <v>0.33333333333333331</v>
      </c>
    </row>
    <row r="10" spans="1:23" ht="25">
      <c r="A10" s="22" t="s">
        <v>13</v>
      </c>
      <c r="B10" s="10" t="s">
        <v>12</v>
      </c>
      <c r="C10" s="10" t="s">
        <v>70</v>
      </c>
      <c r="D10" s="10" t="s">
        <v>105</v>
      </c>
      <c r="E10" s="10" t="s">
        <v>9</v>
      </c>
      <c r="F10" s="16" t="s">
        <v>111</v>
      </c>
      <c r="G10" s="10" t="s">
        <v>73</v>
      </c>
      <c r="H10" s="10" t="s">
        <v>112</v>
      </c>
      <c r="I10" s="10" t="s">
        <v>110</v>
      </c>
      <c r="J10" s="10" t="s">
        <v>4</v>
      </c>
      <c r="K10" s="10" t="s">
        <v>113</v>
      </c>
      <c r="L10" s="10" t="s">
        <v>108</v>
      </c>
      <c r="M10" s="10" t="s">
        <v>4</v>
      </c>
      <c r="N10" s="10" t="s">
        <v>9</v>
      </c>
      <c r="O10" s="10" t="s">
        <v>93</v>
      </c>
      <c r="P10" s="10" t="s">
        <v>94</v>
      </c>
      <c r="Q10" s="10">
        <v>200</v>
      </c>
      <c r="R10" s="21">
        <v>25.3</v>
      </c>
      <c r="S10" s="21">
        <f t="shared" si="0"/>
        <v>25.3</v>
      </c>
      <c r="T10" s="17">
        <v>1.9385996456043859</v>
      </c>
      <c r="U10" s="20">
        <f t="shared" si="1"/>
        <v>53.951228137170069</v>
      </c>
      <c r="V10" s="18">
        <v>0.55555555555555558</v>
      </c>
      <c r="W10" s="18">
        <v>0.625</v>
      </c>
    </row>
    <row r="11" spans="1:23" ht="25">
      <c r="A11" s="22" t="s">
        <v>10</v>
      </c>
      <c r="B11" s="10" t="s">
        <v>12</v>
      </c>
      <c r="C11" s="10" t="s">
        <v>70</v>
      </c>
      <c r="D11" s="10" t="s">
        <v>105</v>
      </c>
      <c r="E11" s="10" t="s">
        <v>9</v>
      </c>
      <c r="F11" s="16" t="s">
        <v>106</v>
      </c>
      <c r="G11" s="10" t="s">
        <v>81</v>
      </c>
      <c r="H11" s="10" t="s">
        <v>107</v>
      </c>
      <c r="I11" s="10" t="s">
        <v>108</v>
      </c>
      <c r="J11" s="10" t="s">
        <v>4</v>
      </c>
      <c r="K11" s="10" t="s">
        <v>109</v>
      </c>
      <c r="L11" s="10" t="s">
        <v>110</v>
      </c>
      <c r="M11" s="10" t="s">
        <v>4</v>
      </c>
      <c r="N11" s="10" t="s">
        <v>9</v>
      </c>
      <c r="O11" s="10" t="s">
        <v>93</v>
      </c>
      <c r="P11" s="10" t="s">
        <v>94</v>
      </c>
      <c r="Q11" s="10">
        <v>200</v>
      </c>
      <c r="R11" s="21">
        <v>35.700000000000003</v>
      </c>
      <c r="S11" s="21">
        <f t="shared" si="0"/>
        <v>35.700000000000003</v>
      </c>
      <c r="T11" s="17">
        <v>1.9385996456043859</v>
      </c>
      <c r="U11" s="20">
        <f t="shared" si="1"/>
        <v>76.128808082884248</v>
      </c>
      <c r="V11" s="18">
        <v>0.28472222222222221</v>
      </c>
      <c r="W11" s="18">
        <v>0.33333333333333331</v>
      </c>
    </row>
    <row r="12" spans="1:23" ht="25">
      <c r="A12" s="22" t="s">
        <v>13</v>
      </c>
      <c r="B12" s="10" t="s">
        <v>12</v>
      </c>
      <c r="C12" s="10" t="s">
        <v>70</v>
      </c>
      <c r="D12" s="10" t="s">
        <v>105</v>
      </c>
      <c r="E12" s="10" t="s">
        <v>9</v>
      </c>
      <c r="F12" s="16" t="s">
        <v>111</v>
      </c>
      <c r="G12" s="10" t="s">
        <v>73</v>
      </c>
      <c r="H12" s="10" t="s">
        <v>112</v>
      </c>
      <c r="I12" s="10" t="s">
        <v>110</v>
      </c>
      <c r="J12" s="10" t="s">
        <v>4</v>
      </c>
      <c r="K12" s="10" t="s">
        <v>113</v>
      </c>
      <c r="L12" s="10" t="s">
        <v>108</v>
      </c>
      <c r="M12" s="10" t="s">
        <v>4</v>
      </c>
      <c r="N12" s="10" t="s">
        <v>9</v>
      </c>
      <c r="O12" s="10" t="s">
        <v>93</v>
      </c>
      <c r="P12" s="10" t="s">
        <v>94</v>
      </c>
      <c r="Q12" s="10">
        <v>200</v>
      </c>
      <c r="R12" s="21">
        <v>25.3</v>
      </c>
      <c r="S12" s="21">
        <f t="shared" si="0"/>
        <v>25.3</v>
      </c>
      <c r="T12" s="17">
        <v>1.9385996456043859</v>
      </c>
      <c r="U12" s="20">
        <f t="shared" si="1"/>
        <v>53.951228137170069</v>
      </c>
      <c r="V12" s="18">
        <v>0.55555555555555558</v>
      </c>
      <c r="W12" s="18">
        <v>0.625</v>
      </c>
    </row>
    <row r="13" spans="1:23" ht="25">
      <c r="A13" s="22" t="s">
        <v>17</v>
      </c>
      <c r="B13" s="10" t="s">
        <v>12</v>
      </c>
      <c r="C13" s="10" t="s">
        <v>70</v>
      </c>
      <c r="D13" s="10" t="s">
        <v>114</v>
      </c>
      <c r="E13" s="10" t="s">
        <v>9</v>
      </c>
      <c r="F13" s="16" t="s">
        <v>115</v>
      </c>
      <c r="G13" s="10" t="s">
        <v>73</v>
      </c>
      <c r="H13" s="10" t="s">
        <v>116</v>
      </c>
      <c r="I13" s="10" t="s">
        <v>75</v>
      </c>
      <c r="J13" s="10" t="s">
        <v>4</v>
      </c>
      <c r="K13" s="10" t="s">
        <v>117</v>
      </c>
      <c r="L13" s="10" t="s">
        <v>104</v>
      </c>
      <c r="M13" s="10" t="s">
        <v>104</v>
      </c>
      <c r="N13" s="10" t="s">
        <v>9</v>
      </c>
      <c r="O13" s="10" t="s">
        <v>93</v>
      </c>
      <c r="P13" s="10" t="s">
        <v>94</v>
      </c>
      <c r="Q13" s="10">
        <v>200</v>
      </c>
      <c r="R13" s="21">
        <v>19.100000000000001</v>
      </c>
      <c r="S13" s="21">
        <f t="shared" si="0"/>
        <v>19.100000000000001</v>
      </c>
      <c r="T13" s="17">
        <v>1.9385996456043859</v>
      </c>
      <c r="U13" s="20">
        <f t="shared" si="1"/>
        <v>40.729978554148154</v>
      </c>
      <c r="V13" s="18">
        <v>0.30208333333333331</v>
      </c>
      <c r="W13" s="18">
        <v>0.33333333333333331</v>
      </c>
    </row>
    <row r="14" spans="1:23" ht="25">
      <c r="A14" s="22" t="s">
        <v>14</v>
      </c>
      <c r="B14" s="10" t="s">
        <v>12</v>
      </c>
      <c r="C14" s="10" t="s">
        <v>70</v>
      </c>
      <c r="D14" s="10" t="s">
        <v>118</v>
      </c>
      <c r="E14" s="10" t="s">
        <v>9</v>
      </c>
      <c r="F14" s="16" t="s">
        <v>119</v>
      </c>
      <c r="G14" s="10" t="s">
        <v>81</v>
      </c>
      <c r="H14" s="10" t="s">
        <v>120</v>
      </c>
      <c r="I14" s="10" t="s">
        <v>121</v>
      </c>
      <c r="J14" s="10" t="s">
        <v>4</v>
      </c>
      <c r="K14" s="10" t="s">
        <v>122</v>
      </c>
      <c r="L14" s="10" t="s">
        <v>110</v>
      </c>
      <c r="M14" s="10" t="s">
        <v>4</v>
      </c>
      <c r="N14" s="10" t="s">
        <v>9</v>
      </c>
      <c r="O14" s="10" t="s">
        <v>93</v>
      </c>
      <c r="P14" s="10" t="s">
        <v>94</v>
      </c>
      <c r="Q14" s="10">
        <v>200</v>
      </c>
      <c r="R14" s="21">
        <v>19.8</v>
      </c>
      <c r="S14" s="21">
        <f t="shared" si="0"/>
        <v>19.8</v>
      </c>
      <c r="T14" s="17">
        <v>1.9385996456043859</v>
      </c>
      <c r="U14" s="20">
        <f t="shared" si="1"/>
        <v>42.222700281263528</v>
      </c>
      <c r="V14" s="18">
        <v>0.30555555555555552</v>
      </c>
      <c r="W14" s="18">
        <v>0.33333333333333331</v>
      </c>
    </row>
    <row r="15" spans="1:23" ht="25">
      <c r="A15" s="22" t="s">
        <v>15</v>
      </c>
      <c r="B15" s="10" t="s">
        <v>12</v>
      </c>
      <c r="C15" s="10" t="s">
        <v>70</v>
      </c>
      <c r="D15" s="10" t="s">
        <v>118</v>
      </c>
      <c r="E15" s="10" t="s">
        <v>9</v>
      </c>
      <c r="F15" s="16" t="s">
        <v>123</v>
      </c>
      <c r="G15" s="10" t="s">
        <v>73</v>
      </c>
      <c r="H15" s="10" t="s">
        <v>117</v>
      </c>
      <c r="I15" s="10" t="s">
        <v>104</v>
      </c>
      <c r="J15" s="10" t="s">
        <v>104</v>
      </c>
      <c r="K15" s="10" t="s">
        <v>124</v>
      </c>
      <c r="L15" s="10" t="s">
        <v>121</v>
      </c>
      <c r="M15" s="10" t="s">
        <v>4</v>
      </c>
      <c r="N15" s="10" t="s">
        <v>9</v>
      </c>
      <c r="O15" s="10" t="s">
        <v>93</v>
      </c>
      <c r="P15" s="10" t="s">
        <v>94</v>
      </c>
      <c r="Q15" s="10">
        <v>200</v>
      </c>
      <c r="R15" s="21">
        <v>19.8</v>
      </c>
      <c r="S15" s="21">
        <f t="shared" si="0"/>
        <v>19.8</v>
      </c>
      <c r="T15" s="17">
        <v>1.9385996456043859</v>
      </c>
      <c r="U15" s="20">
        <f t="shared" si="1"/>
        <v>42.222700281263528</v>
      </c>
      <c r="V15" s="18">
        <v>0.55555555555555558</v>
      </c>
      <c r="W15" s="18">
        <v>0.58333333333333337</v>
      </c>
    </row>
    <row r="16" spans="1:23" ht="25">
      <c r="A16" s="22" t="s">
        <v>16</v>
      </c>
      <c r="B16" s="10" t="s">
        <v>12</v>
      </c>
      <c r="C16" s="10" t="s">
        <v>70</v>
      </c>
      <c r="D16" s="10" t="s">
        <v>125</v>
      </c>
      <c r="E16" s="10" t="s">
        <v>9</v>
      </c>
      <c r="F16" s="16" t="s">
        <v>126</v>
      </c>
      <c r="G16" s="10" t="s">
        <v>81</v>
      </c>
      <c r="H16" s="10" t="s">
        <v>127</v>
      </c>
      <c r="I16" s="10" t="s">
        <v>110</v>
      </c>
      <c r="J16" s="10" t="s">
        <v>4</v>
      </c>
      <c r="K16" s="10" t="s">
        <v>128</v>
      </c>
      <c r="L16" s="10" t="s">
        <v>75</v>
      </c>
      <c r="M16" s="10" t="s">
        <v>4</v>
      </c>
      <c r="N16" s="10" t="s">
        <v>9</v>
      </c>
      <c r="O16" s="10" t="s">
        <v>93</v>
      </c>
      <c r="P16" s="10" t="s">
        <v>94</v>
      </c>
      <c r="Q16" s="10">
        <v>200</v>
      </c>
      <c r="R16" s="21">
        <v>22.5</v>
      </c>
      <c r="S16" s="21">
        <f t="shared" si="0"/>
        <v>22.5</v>
      </c>
      <c r="T16" s="17">
        <v>1.9385996456043859</v>
      </c>
      <c r="U16" s="20">
        <f t="shared" si="1"/>
        <v>47.980341228708561</v>
      </c>
      <c r="V16" s="18">
        <v>0.51041666666666663</v>
      </c>
      <c r="W16" s="18">
        <v>0.55208333333333337</v>
      </c>
    </row>
    <row r="17" spans="1:23">
      <c r="A17" s="22" t="s">
        <v>20</v>
      </c>
      <c r="B17" s="10" t="s">
        <v>21</v>
      </c>
      <c r="C17" s="10" t="s">
        <v>88</v>
      </c>
      <c r="D17" s="10" t="s">
        <v>9</v>
      </c>
      <c r="E17" s="10" t="s">
        <v>9</v>
      </c>
      <c r="F17" s="16" t="s">
        <v>129</v>
      </c>
      <c r="G17" s="10" t="s">
        <v>73</v>
      </c>
      <c r="H17" s="10" t="s">
        <v>96</v>
      </c>
      <c r="I17" s="10" t="s">
        <v>91</v>
      </c>
      <c r="J17" s="10" t="s">
        <v>4</v>
      </c>
      <c r="K17" s="10" t="s">
        <v>86</v>
      </c>
      <c r="L17" s="10" t="s">
        <v>83</v>
      </c>
      <c r="M17" s="10" t="s">
        <v>4</v>
      </c>
      <c r="N17" s="10" t="s">
        <v>9</v>
      </c>
      <c r="O17" s="10" t="s">
        <v>130</v>
      </c>
      <c r="P17" s="10" t="s">
        <v>131</v>
      </c>
      <c r="Q17" s="10" t="s">
        <v>132</v>
      </c>
      <c r="R17" s="21">
        <v>13.8</v>
      </c>
      <c r="S17" s="21">
        <f t="shared" si="0"/>
        <v>13.8</v>
      </c>
      <c r="T17" s="17">
        <v>1.9385996456043859</v>
      </c>
      <c r="U17" s="20">
        <f t="shared" si="1"/>
        <v>29.427942620274582</v>
      </c>
      <c r="V17" s="18">
        <v>0.5625</v>
      </c>
      <c r="W17" s="18">
        <v>0.60416666666666663</v>
      </c>
    </row>
    <row r="18" spans="1:23" ht="37.5">
      <c r="A18" s="22" t="s">
        <v>22</v>
      </c>
      <c r="B18" s="10" t="s">
        <v>23</v>
      </c>
      <c r="C18" s="10" t="s">
        <v>70</v>
      </c>
      <c r="D18" s="10" t="s">
        <v>9</v>
      </c>
      <c r="E18" s="10" t="s">
        <v>9</v>
      </c>
      <c r="F18" s="16" t="s">
        <v>133</v>
      </c>
      <c r="G18" s="10" t="s">
        <v>81</v>
      </c>
      <c r="H18" s="10" t="s">
        <v>92</v>
      </c>
      <c r="I18" s="10" t="s">
        <v>91</v>
      </c>
      <c r="J18" s="10" t="s">
        <v>4</v>
      </c>
      <c r="K18" s="10" t="s">
        <v>134</v>
      </c>
      <c r="L18" s="10" t="s">
        <v>135</v>
      </c>
      <c r="M18" s="10" t="s">
        <v>136</v>
      </c>
      <c r="N18" s="10" t="s">
        <v>9</v>
      </c>
      <c r="O18" s="10" t="s">
        <v>77</v>
      </c>
      <c r="P18" s="10" t="s">
        <v>78</v>
      </c>
      <c r="Q18" s="10">
        <v>303</v>
      </c>
      <c r="R18" s="21">
        <v>100.9</v>
      </c>
      <c r="S18" s="21">
        <f t="shared" si="0"/>
        <v>100.9</v>
      </c>
      <c r="T18" s="17">
        <v>1.9385996456043859</v>
      </c>
      <c r="U18" s="20">
        <f t="shared" si="1"/>
        <v>215.16517466563081</v>
      </c>
      <c r="V18" s="18">
        <v>0.2638888888888889</v>
      </c>
      <c r="W18" s="18">
        <v>0.33333333333333331</v>
      </c>
    </row>
    <row r="19" spans="1:23" ht="87.5">
      <c r="A19" s="293" t="s">
        <v>137</v>
      </c>
      <c r="B19" s="293"/>
      <c r="C19" s="293"/>
      <c r="D19" s="293"/>
      <c r="E19" s="293"/>
      <c r="F19" s="16" t="s">
        <v>138</v>
      </c>
      <c r="N19" s="15">
        <v>5</v>
      </c>
      <c r="R19" s="21">
        <v>11</v>
      </c>
      <c r="S19" s="21">
        <f t="shared" si="0"/>
        <v>55</v>
      </c>
      <c r="T19" s="12">
        <v>1.9904279637747</v>
      </c>
      <c r="U19" s="20">
        <f t="shared" si="1"/>
        <v>120.42089180836936</v>
      </c>
      <c r="V19" s="19" t="s">
        <v>46</v>
      </c>
      <c r="W19" s="19" t="s">
        <v>47</v>
      </c>
    </row>
    <row r="20" spans="1:23" ht="37.5">
      <c r="A20" s="293" t="s">
        <v>139</v>
      </c>
      <c r="B20" s="293"/>
      <c r="C20" s="293"/>
      <c r="D20" s="293"/>
      <c r="E20" s="293"/>
      <c r="F20" s="16" t="s">
        <v>140</v>
      </c>
      <c r="N20" s="15">
        <v>2</v>
      </c>
      <c r="R20" s="21">
        <v>12</v>
      </c>
      <c r="S20" s="21">
        <f t="shared" si="0"/>
        <v>24</v>
      </c>
      <c r="T20" s="12">
        <v>1.9904279637747</v>
      </c>
      <c r="U20" s="20">
        <f t="shared" si="1"/>
        <v>52.547298243652087</v>
      </c>
      <c r="V20" s="19" t="s">
        <v>48</v>
      </c>
      <c r="W20" s="19" t="s">
        <v>49</v>
      </c>
    </row>
    <row r="21" spans="1:23">
      <c r="U21" s="20"/>
    </row>
    <row r="22" spans="1:23">
      <c r="U22" s="20"/>
    </row>
    <row r="23" spans="1:23">
      <c r="R23" s="20"/>
      <c r="S23" s="20">
        <f>SUM(S2:S20)</f>
        <v>549.40000000000009</v>
      </c>
      <c r="T23" s="20"/>
      <c r="U23" s="20">
        <f>SUM(U2:U20)</f>
        <v>1176.0771906735552</v>
      </c>
    </row>
  </sheetData>
  <mergeCells count="2">
    <mergeCell ref="A19:E19"/>
    <mergeCell ref="A20:E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5:I21"/>
  <sheetViews>
    <sheetView topLeftCell="A4" workbookViewId="0">
      <selection activeCell="I38" sqref="I38"/>
    </sheetView>
  </sheetViews>
  <sheetFormatPr defaultRowHeight="12.5"/>
  <cols>
    <col min="3" max="3" width="35" bestFit="1" customWidth="1"/>
    <col min="4" max="4" width="29.1796875" bestFit="1" customWidth="1"/>
    <col min="5" max="5" width="26.54296875" customWidth="1"/>
    <col min="6" max="6" width="27.81640625" bestFit="1" customWidth="1"/>
    <col min="7" max="7" width="14.1796875" bestFit="1" customWidth="1"/>
    <col min="8" max="8" width="11.54296875" bestFit="1" customWidth="1"/>
    <col min="9" max="9" width="11.453125" bestFit="1" customWidth="1"/>
  </cols>
  <sheetData>
    <row r="5" spans="3:9" ht="31">
      <c r="E5" s="4" t="s">
        <v>41</v>
      </c>
      <c r="F5" s="4" t="s">
        <v>43</v>
      </c>
      <c r="G5" s="4" t="s">
        <v>42</v>
      </c>
      <c r="H5" s="6" t="s">
        <v>44</v>
      </c>
      <c r="I5" s="7" t="s">
        <v>45</v>
      </c>
    </row>
    <row r="6" spans="3:9" ht="15.5">
      <c r="C6" s="294" t="s">
        <v>34</v>
      </c>
      <c r="D6" s="267" t="s">
        <v>1</v>
      </c>
      <c r="E6" s="268">
        <f>CATPL!X36</f>
        <v>1681.9869255702567</v>
      </c>
      <c r="F6" s="268">
        <v>1460.9575209407622</v>
      </c>
      <c r="G6" s="269">
        <f t="shared" ref="G6:G12" si="0">E6-F6</f>
        <v>221.02940462949459</v>
      </c>
      <c r="H6" s="270">
        <v>12</v>
      </c>
      <c r="I6" s="271">
        <v>685.09400000000005</v>
      </c>
    </row>
    <row r="7" spans="3:9" ht="15.5">
      <c r="C7" s="294"/>
      <c r="D7" s="267" t="s">
        <v>2</v>
      </c>
      <c r="E7" s="268">
        <f>SAJ!U18</f>
        <v>484.80567699999995</v>
      </c>
      <c r="F7" s="268">
        <v>661.38756400634259</v>
      </c>
      <c r="G7" s="269">
        <f t="shared" si="0"/>
        <v>-176.58188700634264</v>
      </c>
      <c r="H7" s="270">
        <v>6</v>
      </c>
      <c r="I7" s="271">
        <v>422.79999999999995</v>
      </c>
    </row>
    <row r="8" spans="3:9" ht="15.5">
      <c r="C8" s="294" t="s">
        <v>35</v>
      </c>
      <c r="D8" s="267" t="s">
        <v>5</v>
      </c>
      <c r="E8" s="268">
        <f>FDC!Z44</f>
        <v>2261.2203841141077</v>
      </c>
      <c r="F8" s="268">
        <v>2253.8453247114903</v>
      </c>
      <c r="G8" s="269">
        <f t="shared" si="0"/>
        <v>7.375059402617353</v>
      </c>
      <c r="H8" s="270">
        <v>0</v>
      </c>
      <c r="I8" s="271">
        <v>1116.4000000000001</v>
      </c>
    </row>
    <row r="9" spans="3:9" ht="15.5">
      <c r="C9" s="294"/>
      <c r="D9" s="267" t="s">
        <v>6</v>
      </c>
      <c r="E9" s="268">
        <f>Ferloc!T7</f>
        <v>262.63195239778025</v>
      </c>
      <c r="F9" s="268">
        <v>288.8951476375583</v>
      </c>
      <c r="G9" s="269">
        <f t="shared" si="0"/>
        <v>-26.263195239778042</v>
      </c>
      <c r="H9" s="270">
        <v>2</v>
      </c>
      <c r="I9" s="271">
        <v>163.80000000000001</v>
      </c>
    </row>
    <row r="10" spans="3:9" ht="15.5">
      <c r="C10" s="294"/>
      <c r="D10" s="267" t="s">
        <v>7</v>
      </c>
      <c r="E10" s="268">
        <f>AMACO!X27</f>
        <v>349.90676009494018</v>
      </c>
      <c r="F10" s="268">
        <v>1474.3181639985057</v>
      </c>
      <c r="G10" s="269">
        <f t="shared" si="0"/>
        <v>-1124.4114039035655</v>
      </c>
      <c r="H10" s="270">
        <v>4</v>
      </c>
      <c r="I10" s="271">
        <v>131.5</v>
      </c>
    </row>
    <row r="11" spans="3:9" ht="15.5">
      <c r="C11" s="294" t="s">
        <v>8</v>
      </c>
      <c r="D11" s="267" t="s">
        <v>31</v>
      </c>
      <c r="E11" s="268">
        <f>Preite!W54</f>
        <v>5545.1682759629457</v>
      </c>
      <c r="F11" s="268">
        <v>11229.197882148148</v>
      </c>
      <c r="G11" s="269">
        <f t="shared" si="0"/>
        <v>-5684.0296061852023</v>
      </c>
      <c r="H11" s="270">
        <v>16</v>
      </c>
      <c r="I11" s="272">
        <v>2687.5</v>
      </c>
    </row>
    <row r="12" spans="3:9" ht="15.5">
      <c r="C12" s="294"/>
      <c r="D12" s="267" t="s">
        <v>32</v>
      </c>
      <c r="E12" s="268">
        <f>Romano!X24</f>
        <v>2553.8336291333944</v>
      </c>
      <c r="F12" s="268">
        <v>2684.9798951585299</v>
      </c>
      <c r="G12" s="269">
        <f t="shared" si="0"/>
        <v>-131.14626602513545</v>
      </c>
      <c r="H12" s="270">
        <v>8</v>
      </c>
      <c r="I12" s="271">
        <v>1197.5999999999999</v>
      </c>
    </row>
    <row r="13" spans="3:9" ht="15.5">
      <c r="C13" s="294"/>
      <c r="D13" s="267" t="s">
        <v>11</v>
      </c>
      <c r="E13" s="268">
        <f>'IAS SCURA'!U23</f>
        <v>1176.0771906735552</v>
      </c>
      <c r="F13" s="268">
        <v>2994.2753304660282</v>
      </c>
      <c r="G13" s="269">
        <f t="shared" ref="G13:G19" si="1">E13-F13</f>
        <v>-1818.1981397924731</v>
      </c>
      <c r="H13" s="270">
        <v>13</v>
      </c>
      <c r="I13" s="271">
        <v>549.4</v>
      </c>
    </row>
    <row r="14" spans="3:9" ht="15.5">
      <c r="C14" s="294"/>
      <c r="D14" s="267" t="s">
        <v>33</v>
      </c>
      <c r="E14" s="268">
        <f>'EREDI ZANFINI'!N7</f>
        <v>277.25468381333434</v>
      </c>
      <c r="F14" s="268">
        <v>0</v>
      </c>
      <c r="G14" s="269">
        <f t="shared" si="1"/>
        <v>277.25468381333434</v>
      </c>
      <c r="H14" s="270">
        <v>2</v>
      </c>
      <c r="I14" s="271">
        <v>157.19999999999999</v>
      </c>
    </row>
    <row r="15" spans="3:9" ht="18" customHeight="1">
      <c r="C15" s="295" t="s">
        <v>36</v>
      </c>
      <c r="D15" s="273" t="s">
        <v>37</v>
      </c>
      <c r="E15" s="268">
        <v>767.60039417154348</v>
      </c>
      <c r="F15" s="268">
        <v>1251.704149011151</v>
      </c>
      <c r="G15" s="269">
        <f t="shared" si="1"/>
        <v>-484.10375483960752</v>
      </c>
      <c r="H15" s="270">
        <v>3</v>
      </c>
      <c r="I15" s="271">
        <v>408.52800000000002</v>
      </c>
    </row>
    <row r="16" spans="3:9" ht="15.5">
      <c r="C16" s="296"/>
      <c r="D16" s="273" t="s">
        <v>38</v>
      </c>
      <c r="E16" s="268">
        <f>PERRONE!T10</f>
        <v>913.29876000000002</v>
      </c>
      <c r="F16" s="268">
        <v>919.24390078568626</v>
      </c>
      <c r="G16" s="269">
        <f t="shared" si="1"/>
        <v>-5.9451407856862488</v>
      </c>
      <c r="H16" s="270">
        <v>3</v>
      </c>
      <c r="I16" s="271">
        <v>521.20000000000005</v>
      </c>
    </row>
    <row r="17" spans="3:9" ht="15.5">
      <c r="C17" s="296"/>
      <c r="D17" s="273" t="s">
        <v>198</v>
      </c>
      <c r="E17" s="268">
        <f>PRA!T10</f>
        <v>328.4021763743184</v>
      </c>
      <c r="F17" s="268">
        <v>328.4021763743184</v>
      </c>
      <c r="G17" s="269">
        <f t="shared" si="1"/>
        <v>0</v>
      </c>
      <c r="H17" s="270">
        <v>2</v>
      </c>
      <c r="I17" s="271">
        <v>186.2</v>
      </c>
    </row>
    <row r="18" spans="3:9" ht="15.5">
      <c r="C18" s="296"/>
      <c r="D18" s="274" t="s">
        <v>40</v>
      </c>
      <c r="E18" s="275">
        <f>SAT!U26</f>
        <v>290.65885427759224</v>
      </c>
      <c r="F18" s="275">
        <v>283.60402771745657</v>
      </c>
      <c r="G18" s="269">
        <f t="shared" si="1"/>
        <v>7.0548265601356661</v>
      </c>
      <c r="H18" s="276">
        <v>2</v>
      </c>
      <c r="I18" s="277">
        <v>164.8</v>
      </c>
    </row>
    <row r="19" spans="3:9" ht="15.5">
      <c r="C19" s="297"/>
      <c r="D19" s="273" t="s">
        <v>39</v>
      </c>
      <c r="E19" s="268">
        <f>TNC!Z25</f>
        <v>737.22937553418433</v>
      </c>
      <c r="F19" s="268">
        <v>1229.3035281036516</v>
      </c>
      <c r="G19" s="269">
        <f t="shared" si="1"/>
        <v>-492.07415256946729</v>
      </c>
      <c r="H19" s="270">
        <v>0</v>
      </c>
      <c r="I19" s="271">
        <v>418</v>
      </c>
    </row>
    <row r="20" spans="3:9" ht="18">
      <c r="C20" s="2"/>
      <c r="D20" s="3"/>
      <c r="E20" s="3"/>
    </row>
    <row r="21" spans="3:9" ht="15.5">
      <c r="E21" s="1">
        <f>SUM(E6:E19)</f>
        <v>17630.075039117954</v>
      </c>
      <c r="F21" s="1">
        <f>SUM(F6:F19)</f>
        <v>27060.114611059627</v>
      </c>
      <c r="G21" s="5">
        <f>SUM(G6:G19)</f>
        <v>-9430.0395719416756</v>
      </c>
      <c r="H21" s="8">
        <f>SUM(H6:H19)</f>
        <v>73</v>
      </c>
      <c r="I21" s="9">
        <f>SUM(I6:I19)</f>
        <v>8810.021999999999</v>
      </c>
    </row>
  </sheetData>
  <mergeCells count="4">
    <mergeCell ref="C11:C14"/>
    <mergeCell ref="C8:C10"/>
    <mergeCell ref="C6:C7"/>
    <mergeCell ref="C15:C1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24"/>
  <sheetViews>
    <sheetView topLeftCell="G24" zoomScale="90" zoomScaleNormal="90" workbookViewId="0">
      <selection activeCell="V24" sqref="V24"/>
    </sheetView>
  </sheetViews>
  <sheetFormatPr defaultColWidth="9.1796875" defaultRowHeight="14.5"/>
  <cols>
    <col min="1" max="1" width="7.26953125" style="218" customWidth="1"/>
    <col min="2" max="3" width="4.81640625" style="219" customWidth="1"/>
    <col min="4" max="4" width="5" style="218" customWidth="1"/>
    <col min="5" max="5" width="4.81640625" style="218" customWidth="1"/>
    <col min="6" max="6" width="68.54296875" style="249" customWidth="1"/>
    <col min="7" max="7" width="7.453125" style="218" customWidth="1"/>
    <col min="8" max="8" width="16.7265625" style="218" customWidth="1"/>
    <col min="9" max="9" width="15.7265625" style="218" customWidth="1"/>
    <col min="10" max="10" width="6" style="218" customWidth="1"/>
    <col min="11" max="11" width="15" style="218" customWidth="1"/>
    <col min="12" max="12" width="20.54296875" style="218" customWidth="1"/>
    <col min="13" max="13" width="5.7265625" style="218" customWidth="1"/>
    <col min="14" max="14" width="2.81640625" style="218" customWidth="1"/>
    <col min="15" max="15" width="2.54296875" style="218" customWidth="1"/>
    <col min="16" max="16" width="24.26953125" style="221" customWidth="1"/>
    <col min="17" max="17" width="16.453125" style="221" customWidth="1"/>
    <col min="18" max="18" width="7.7265625" style="221" customWidth="1"/>
    <col min="19" max="19" width="19.1796875" style="222" customWidth="1"/>
    <col min="20" max="20" width="7.26953125" style="218" customWidth="1"/>
    <col min="21" max="21" width="10.453125" style="218" customWidth="1"/>
    <col min="22" max="22" width="9.26953125" style="251" bestFit="1" customWidth="1"/>
    <col min="23" max="23" width="9" style="218" customWidth="1"/>
    <col min="24" max="24" width="12.1796875" style="218" customWidth="1"/>
    <col min="25" max="16384" width="9.1796875" style="218"/>
  </cols>
  <sheetData>
    <row r="2" spans="1:26" ht="18.5">
      <c r="F2" s="220" t="s">
        <v>822</v>
      </c>
    </row>
    <row r="3" spans="1:26" ht="37">
      <c r="F3" s="220" t="s">
        <v>823</v>
      </c>
    </row>
    <row r="4" spans="1:26">
      <c r="A4" s="223"/>
      <c r="B4" s="224"/>
      <c r="C4" s="224"/>
      <c r="D4" s="223"/>
      <c r="E4" s="223"/>
      <c r="F4" s="223"/>
      <c r="G4" s="223"/>
      <c r="H4" s="223"/>
      <c r="I4" s="223"/>
      <c r="J4" s="223"/>
      <c r="K4" s="223"/>
      <c r="L4" s="223"/>
      <c r="M4" s="223"/>
      <c r="P4" s="223"/>
      <c r="Q4" s="225"/>
      <c r="R4" s="223"/>
      <c r="S4" s="223"/>
      <c r="T4" s="223"/>
      <c r="U4" s="223"/>
      <c r="V4" s="252"/>
      <c r="W4" s="223"/>
      <c r="X4" s="223"/>
      <c r="Y4" s="223"/>
      <c r="Z4" s="223"/>
    </row>
    <row r="6" spans="1:26">
      <c r="A6" s="226" t="s">
        <v>50</v>
      </c>
      <c r="B6" s="227" t="s">
        <v>51</v>
      </c>
      <c r="C6" s="227" t="s">
        <v>52</v>
      </c>
      <c r="D6" s="226" t="s">
        <v>53</v>
      </c>
      <c r="E6" s="226" t="s">
        <v>54</v>
      </c>
      <c r="F6" s="228" t="s">
        <v>55</v>
      </c>
      <c r="G6" s="226" t="s">
        <v>56</v>
      </c>
      <c r="H6" s="226" t="s">
        <v>57</v>
      </c>
      <c r="I6" s="226" t="s">
        <v>58</v>
      </c>
      <c r="J6" s="226" t="s">
        <v>59</v>
      </c>
      <c r="K6" s="226" t="s">
        <v>60</v>
      </c>
      <c r="L6" s="226" t="s">
        <v>61</v>
      </c>
      <c r="M6" s="226" t="s">
        <v>62</v>
      </c>
      <c r="N6" s="229"/>
      <c r="O6" s="229"/>
      <c r="P6" s="230" t="s">
        <v>824</v>
      </c>
      <c r="Q6" s="230" t="s">
        <v>825</v>
      </c>
      <c r="R6" s="226" t="s">
        <v>64</v>
      </c>
      <c r="S6" s="226" t="s">
        <v>65</v>
      </c>
      <c r="T6" s="231" t="s">
        <v>66</v>
      </c>
      <c r="U6" s="231" t="s">
        <v>67</v>
      </c>
      <c r="V6" s="253" t="s">
        <v>895</v>
      </c>
      <c r="W6" s="231" t="s">
        <v>826</v>
      </c>
      <c r="X6" s="231" t="s">
        <v>202</v>
      </c>
      <c r="Y6" s="231" t="s">
        <v>827</v>
      </c>
      <c r="Z6" s="231" t="s">
        <v>828</v>
      </c>
    </row>
    <row r="7" spans="1:26" ht="87" customHeight="1">
      <c r="A7" s="232">
        <v>196</v>
      </c>
      <c r="B7" s="233">
        <v>40</v>
      </c>
      <c r="C7" s="233" t="s">
        <v>70</v>
      </c>
      <c r="D7" s="232" t="s">
        <v>9</v>
      </c>
      <c r="E7" s="232" t="s">
        <v>9</v>
      </c>
      <c r="F7" s="234" t="s">
        <v>829</v>
      </c>
      <c r="G7" s="232" t="s">
        <v>81</v>
      </c>
      <c r="H7" s="232" t="s">
        <v>830</v>
      </c>
      <c r="I7" s="232" t="s">
        <v>831</v>
      </c>
      <c r="J7" s="232" t="s">
        <v>4</v>
      </c>
      <c r="K7" s="232" t="s">
        <v>832</v>
      </c>
      <c r="L7" s="232" t="s">
        <v>833</v>
      </c>
      <c r="M7" s="232" t="s">
        <v>834</v>
      </c>
      <c r="N7" s="235"/>
      <c r="O7" s="236"/>
      <c r="P7" s="237">
        <v>2</v>
      </c>
      <c r="Q7" s="281" t="s">
        <v>835</v>
      </c>
      <c r="R7" s="237" t="s">
        <v>77</v>
      </c>
      <c r="S7" s="238" t="s">
        <v>78</v>
      </c>
      <c r="T7" s="232">
        <v>1</v>
      </c>
      <c r="U7" s="239">
        <v>37.299999999999997</v>
      </c>
      <c r="V7" s="254">
        <f>P7*U7</f>
        <v>74.599999999999994</v>
      </c>
      <c r="W7" s="240">
        <v>1.9385996456043859</v>
      </c>
      <c r="X7" s="241">
        <f>U7*P7*W7*1.1</f>
        <v>159.08148691829592</v>
      </c>
      <c r="Y7" s="242" t="s">
        <v>836</v>
      </c>
      <c r="Z7" s="242" t="s">
        <v>837</v>
      </c>
    </row>
    <row r="8" spans="1:26" ht="90.75" customHeight="1">
      <c r="A8" s="232">
        <v>197</v>
      </c>
      <c r="B8" s="233">
        <v>40</v>
      </c>
      <c r="C8" s="233" t="s">
        <v>70</v>
      </c>
      <c r="D8" s="232" t="s">
        <v>9</v>
      </c>
      <c r="E8" s="232" t="s">
        <v>9</v>
      </c>
      <c r="F8" s="234" t="s">
        <v>838</v>
      </c>
      <c r="G8" s="232" t="s">
        <v>73</v>
      </c>
      <c r="H8" s="232" t="s">
        <v>832</v>
      </c>
      <c r="I8" s="232" t="s">
        <v>833</v>
      </c>
      <c r="J8" s="232" t="s">
        <v>834</v>
      </c>
      <c r="K8" s="232" t="s">
        <v>830</v>
      </c>
      <c r="L8" s="232" t="s">
        <v>831</v>
      </c>
      <c r="M8" s="232" t="s">
        <v>4</v>
      </c>
      <c r="N8" s="235"/>
      <c r="O8" s="236"/>
      <c r="P8" s="237">
        <v>2</v>
      </c>
      <c r="Q8" s="281"/>
      <c r="R8" s="237" t="s">
        <v>77</v>
      </c>
      <c r="S8" s="238" t="s">
        <v>78</v>
      </c>
      <c r="T8" s="232">
        <v>1</v>
      </c>
      <c r="U8" s="239">
        <v>37.299999999999997</v>
      </c>
      <c r="V8" s="254">
        <f t="shared" ref="V8:V22" si="0">P8*U8</f>
        <v>74.599999999999994</v>
      </c>
      <c r="W8" s="240">
        <v>1.9385996456043859</v>
      </c>
      <c r="X8" s="241">
        <f t="shared" ref="X8:X22" si="1">U8*P8*W8*1.1</f>
        <v>159.08148691829592</v>
      </c>
      <c r="Y8" s="242" t="s">
        <v>839</v>
      </c>
      <c r="Z8" s="242" t="s">
        <v>840</v>
      </c>
    </row>
    <row r="9" spans="1:26" ht="62.25" customHeight="1">
      <c r="A9" s="232">
        <v>226</v>
      </c>
      <c r="B9" s="233">
        <v>46</v>
      </c>
      <c r="C9" s="233" t="s">
        <v>70</v>
      </c>
      <c r="D9" s="232" t="s">
        <v>9</v>
      </c>
      <c r="E9" s="232" t="s">
        <v>9</v>
      </c>
      <c r="F9" s="234" t="s">
        <v>841</v>
      </c>
      <c r="G9" s="232" t="s">
        <v>81</v>
      </c>
      <c r="H9" s="232" t="s">
        <v>830</v>
      </c>
      <c r="I9" s="232" t="s">
        <v>831</v>
      </c>
      <c r="J9" s="232" t="s">
        <v>4</v>
      </c>
      <c r="K9" s="232" t="s">
        <v>842</v>
      </c>
      <c r="L9" s="232" t="s">
        <v>843</v>
      </c>
      <c r="M9" s="232" t="s">
        <v>834</v>
      </c>
      <c r="N9" s="243"/>
      <c r="O9" s="244"/>
      <c r="P9" s="237">
        <v>2</v>
      </c>
      <c r="Q9" s="279" t="s">
        <v>835</v>
      </c>
      <c r="R9" s="237" t="s">
        <v>77</v>
      </c>
      <c r="S9" s="238" t="s">
        <v>78</v>
      </c>
      <c r="T9" s="232">
        <v>1</v>
      </c>
      <c r="U9" s="245">
        <v>33.200000000000003</v>
      </c>
      <c r="V9" s="254">
        <f t="shared" si="0"/>
        <v>66.400000000000006</v>
      </c>
      <c r="W9" s="240">
        <v>1.9385996456043859</v>
      </c>
      <c r="X9" s="241">
        <f t="shared" si="1"/>
        <v>141.59531811494438</v>
      </c>
      <c r="Y9" s="242" t="s">
        <v>844</v>
      </c>
      <c r="Z9" s="242" t="s">
        <v>845</v>
      </c>
    </row>
    <row r="10" spans="1:26" ht="60" customHeight="1">
      <c r="A10" s="232">
        <v>229</v>
      </c>
      <c r="B10" s="233">
        <v>46</v>
      </c>
      <c r="C10" s="233" t="s">
        <v>70</v>
      </c>
      <c r="D10" s="232" t="s">
        <v>9</v>
      </c>
      <c r="E10" s="232" t="s">
        <v>9</v>
      </c>
      <c r="F10" s="234" t="s">
        <v>846</v>
      </c>
      <c r="G10" s="232" t="s">
        <v>73</v>
      </c>
      <c r="H10" s="232" t="s">
        <v>842</v>
      </c>
      <c r="I10" s="232" t="s">
        <v>843</v>
      </c>
      <c r="J10" s="232" t="s">
        <v>834</v>
      </c>
      <c r="K10" s="232" t="s">
        <v>830</v>
      </c>
      <c r="L10" s="232" t="s">
        <v>831</v>
      </c>
      <c r="M10" s="232" t="s">
        <v>4</v>
      </c>
      <c r="N10" s="243"/>
      <c r="O10" s="244"/>
      <c r="P10" s="237">
        <v>2</v>
      </c>
      <c r="Q10" s="280"/>
      <c r="R10" s="237" t="s">
        <v>77</v>
      </c>
      <c r="S10" s="238" t="s">
        <v>78</v>
      </c>
      <c r="T10" s="232">
        <v>1</v>
      </c>
      <c r="U10" s="245">
        <v>33.200000000000003</v>
      </c>
      <c r="V10" s="254">
        <f t="shared" si="0"/>
        <v>66.400000000000006</v>
      </c>
      <c r="W10" s="240">
        <v>1.9385996456043859</v>
      </c>
      <c r="X10" s="241">
        <f t="shared" si="1"/>
        <v>141.59531811494438</v>
      </c>
      <c r="Y10" s="242" t="s">
        <v>847</v>
      </c>
      <c r="Z10" s="242" t="s">
        <v>848</v>
      </c>
    </row>
    <row r="11" spans="1:26" ht="107.25" customHeight="1">
      <c r="A11" s="233">
        <v>244</v>
      </c>
      <c r="B11" s="233">
        <v>56</v>
      </c>
      <c r="C11" s="232" t="s">
        <v>70</v>
      </c>
      <c r="D11" s="232" t="s">
        <v>9</v>
      </c>
      <c r="E11" s="234" t="s">
        <v>9</v>
      </c>
      <c r="F11" s="234" t="s">
        <v>849</v>
      </c>
      <c r="G11" s="232" t="s">
        <v>81</v>
      </c>
      <c r="H11" s="232" t="s">
        <v>850</v>
      </c>
      <c r="I11" s="232" t="s">
        <v>851</v>
      </c>
      <c r="J11" s="232" t="s">
        <v>4</v>
      </c>
      <c r="K11" s="232" t="s">
        <v>852</v>
      </c>
      <c r="L11" s="232" t="s">
        <v>110</v>
      </c>
      <c r="M11" s="239" t="s">
        <v>4</v>
      </c>
      <c r="N11" s="246"/>
      <c r="O11" s="247"/>
      <c r="P11" s="237">
        <v>1</v>
      </c>
      <c r="Q11" s="279" t="s">
        <v>835</v>
      </c>
      <c r="R11" s="238" t="s">
        <v>77</v>
      </c>
      <c r="S11" s="232" t="s">
        <v>78</v>
      </c>
      <c r="T11" s="232">
        <v>1</v>
      </c>
      <c r="U11" s="239">
        <v>51.8</v>
      </c>
      <c r="V11" s="254">
        <f t="shared" si="0"/>
        <v>51.8</v>
      </c>
      <c r="W11" s="240">
        <v>1.9385996456043859</v>
      </c>
      <c r="X11" s="241">
        <f t="shared" si="1"/>
        <v>110.46140780653791</v>
      </c>
      <c r="Y11" s="242" t="s">
        <v>853</v>
      </c>
      <c r="Z11" s="242" t="s">
        <v>848</v>
      </c>
    </row>
    <row r="12" spans="1:26" ht="110.25" customHeight="1">
      <c r="A12" s="233">
        <v>246</v>
      </c>
      <c r="B12" s="233">
        <v>56</v>
      </c>
      <c r="C12" s="232" t="s">
        <v>70</v>
      </c>
      <c r="D12" s="232" t="s">
        <v>9</v>
      </c>
      <c r="E12" s="234" t="s">
        <v>9</v>
      </c>
      <c r="F12" s="234" t="s">
        <v>854</v>
      </c>
      <c r="G12" s="232" t="s">
        <v>73</v>
      </c>
      <c r="H12" s="232" t="s">
        <v>855</v>
      </c>
      <c r="I12" s="232" t="s">
        <v>110</v>
      </c>
      <c r="J12" s="232" t="s">
        <v>4</v>
      </c>
      <c r="K12" s="232" t="s">
        <v>850</v>
      </c>
      <c r="L12" s="232" t="s">
        <v>851</v>
      </c>
      <c r="M12" s="239" t="s">
        <v>4</v>
      </c>
      <c r="N12" s="246"/>
      <c r="O12" s="247"/>
      <c r="P12" s="237">
        <v>2</v>
      </c>
      <c r="Q12" s="280"/>
      <c r="R12" s="238" t="s">
        <v>77</v>
      </c>
      <c r="S12" s="232" t="s">
        <v>78</v>
      </c>
      <c r="T12" s="232">
        <v>1</v>
      </c>
      <c r="U12" s="239">
        <v>51.8</v>
      </c>
      <c r="V12" s="254">
        <f t="shared" si="0"/>
        <v>103.6</v>
      </c>
      <c r="W12" s="240">
        <v>1.9385996456043859</v>
      </c>
      <c r="X12" s="241">
        <f t="shared" si="1"/>
        <v>220.92281561307581</v>
      </c>
      <c r="Y12" s="242" t="s">
        <v>856</v>
      </c>
      <c r="Z12" s="242" t="s">
        <v>857</v>
      </c>
    </row>
    <row r="13" spans="1:26" ht="61.5" customHeight="1">
      <c r="A13" s="233">
        <v>278</v>
      </c>
      <c r="B13" s="233">
        <v>57</v>
      </c>
      <c r="C13" s="232" t="s">
        <v>70</v>
      </c>
      <c r="D13" s="232" t="s">
        <v>9</v>
      </c>
      <c r="E13" s="234" t="s">
        <v>9</v>
      </c>
      <c r="F13" s="234" t="s">
        <v>858</v>
      </c>
      <c r="G13" s="232" t="s">
        <v>81</v>
      </c>
      <c r="H13" s="232" t="s">
        <v>859</v>
      </c>
      <c r="I13" s="232" t="s">
        <v>860</v>
      </c>
      <c r="J13" s="232" t="s">
        <v>4</v>
      </c>
      <c r="K13" s="232" t="s">
        <v>850</v>
      </c>
      <c r="L13" s="232" t="s">
        <v>851</v>
      </c>
      <c r="M13" s="239" t="s">
        <v>4</v>
      </c>
      <c r="N13" s="246"/>
      <c r="O13" s="247"/>
      <c r="P13" s="237">
        <v>2</v>
      </c>
      <c r="Q13" s="279" t="s">
        <v>835</v>
      </c>
      <c r="R13" s="238" t="s">
        <v>93</v>
      </c>
      <c r="S13" s="232" t="s">
        <v>94</v>
      </c>
      <c r="T13" s="232">
        <v>1</v>
      </c>
      <c r="U13" s="239">
        <v>30.2</v>
      </c>
      <c r="V13" s="254">
        <f t="shared" si="0"/>
        <v>60.4</v>
      </c>
      <c r="W13" s="240">
        <v>1.9385996456043859</v>
      </c>
      <c r="X13" s="241">
        <f t="shared" si="1"/>
        <v>128.8005604539554</v>
      </c>
      <c r="Y13" s="242" t="s">
        <v>861</v>
      </c>
      <c r="Z13" s="242" t="s">
        <v>862</v>
      </c>
    </row>
    <row r="14" spans="1:26" ht="58.5" customHeight="1">
      <c r="A14" s="233">
        <v>285</v>
      </c>
      <c r="B14" s="233">
        <v>57</v>
      </c>
      <c r="C14" s="232" t="s">
        <v>70</v>
      </c>
      <c r="D14" s="232" t="s">
        <v>9</v>
      </c>
      <c r="E14" s="234" t="s">
        <v>9</v>
      </c>
      <c r="F14" s="234" t="s">
        <v>863</v>
      </c>
      <c r="G14" s="232" t="s">
        <v>73</v>
      </c>
      <c r="H14" s="232" t="s">
        <v>850</v>
      </c>
      <c r="I14" s="232" t="s">
        <v>851</v>
      </c>
      <c r="J14" s="232" t="s">
        <v>4</v>
      </c>
      <c r="K14" s="232" t="s">
        <v>859</v>
      </c>
      <c r="L14" s="232" t="s">
        <v>860</v>
      </c>
      <c r="M14" s="239" t="s">
        <v>4</v>
      </c>
      <c r="N14" s="246"/>
      <c r="O14" s="247"/>
      <c r="P14" s="237">
        <v>2</v>
      </c>
      <c r="Q14" s="280"/>
      <c r="R14" s="238" t="s">
        <v>93</v>
      </c>
      <c r="S14" s="232" t="s">
        <v>94</v>
      </c>
      <c r="T14" s="232">
        <v>1</v>
      </c>
      <c r="U14" s="239">
        <v>30.2</v>
      </c>
      <c r="V14" s="254">
        <f t="shared" si="0"/>
        <v>60.4</v>
      </c>
      <c r="W14" s="240">
        <v>1.9385996456043859</v>
      </c>
      <c r="X14" s="241">
        <f t="shared" si="1"/>
        <v>128.8005604539554</v>
      </c>
      <c r="Y14" s="242" t="s">
        <v>864</v>
      </c>
      <c r="Z14" s="242" t="s">
        <v>865</v>
      </c>
    </row>
    <row r="15" spans="1:26" ht="183.75" customHeight="1">
      <c r="A15" s="233">
        <v>248</v>
      </c>
      <c r="B15" s="233">
        <v>58</v>
      </c>
      <c r="C15" s="232" t="s">
        <v>70</v>
      </c>
      <c r="D15" s="232" t="s">
        <v>9</v>
      </c>
      <c r="E15" s="234" t="s">
        <v>9</v>
      </c>
      <c r="F15" s="234" t="s">
        <v>866</v>
      </c>
      <c r="G15" s="232" t="s">
        <v>81</v>
      </c>
      <c r="H15" s="232" t="s">
        <v>867</v>
      </c>
      <c r="I15" s="232" t="s">
        <v>868</v>
      </c>
      <c r="J15" s="232" t="s">
        <v>4</v>
      </c>
      <c r="K15" s="232" t="s">
        <v>869</v>
      </c>
      <c r="L15" s="232" t="s">
        <v>110</v>
      </c>
      <c r="M15" s="239" t="s">
        <v>4</v>
      </c>
      <c r="N15" s="246"/>
      <c r="O15" s="247"/>
      <c r="P15" s="237">
        <v>1</v>
      </c>
      <c r="Q15" s="279" t="s">
        <v>835</v>
      </c>
      <c r="R15" s="238" t="s">
        <v>77</v>
      </c>
      <c r="S15" s="232" t="s">
        <v>78</v>
      </c>
      <c r="T15" s="232">
        <v>1</v>
      </c>
      <c r="U15" s="239">
        <v>108.8</v>
      </c>
      <c r="V15" s="254">
        <f t="shared" si="0"/>
        <v>108.8</v>
      </c>
      <c r="W15" s="240">
        <v>1.9385996456043859</v>
      </c>
      <c r="X15" s="241">
        <f t="shared" si="1"/>
        <v>232.01160558593293</v>
      </c>
      <c r="Y15" s="242">
        <v>0.3611111111111111</v>
      </c>
      <c r="Z15" s="242">
        <v>0.41319444444444442</v>
      </c>
    </row>
    <row r="16" spans="1:26" ht="194.25" customHeight="1">
      <c r="A16" s="233">
        <v>249</v>
      </c>
      <c r="B16" s="233">
        <v>58</v>
      </c>
      <c r="C16" s="232" t="s">
        <v>70</v>
      </c>
      <c r="D16" s="232" t="s">
        <v>9</v>
      </c>
      <c r="E16" s="234" t="s">
        <v>9</v>
      </c>
      <c r="F16" s="234" t="s">
        <v>870</v>
      </c>
      <c r="G16" s="232" t="s">
        <v>73</v>
      </c>
      <c r="H16" s="232" t="s">
        <v>871</v>
      </c>
      <c r="I16" s="232" t="s">
        <v>110</v>
      </c>
      <c r="J16" s="232" t="s">
        <v>4</v>
      </c>
      <c r="K16" s="232" t="s">
        <v>867</v>
      </c>
      <c r="L16" s="232" t="s">
        <v>868</v>
      </c>
      <c r="M16" s="239" t="s">
        <v>4</v>
      </c>
      <c r="N16" s="246"/>
      <c r="O16" s="247"/>
      <c r="P16" s="237">
        <v>1</v>
      </c>
      <c r="Q16" s="280"/>
      <c r="R16" s="238" t="s">
        <v>77</v>
      </c>
      <c r="S16" s="232" t="s">
        <v>78</v>
      </c>
      <c r="T16" s="232">
        <v>1</v>
      </c>
      <c r="U16" s="239">
        <v>108.8</v>
      </c>
      <c r="V16" s="254">
        <f t="shared" si="0"/>
        <v>108.8</v>
      </c>
      <c r="W16" s="240">
        <v>1.9385996456043859</v>
      </c>
      <c r="X16" s="241">
        <f t="shared" si="1"/>
        <v>232.01160558593293</v>
      </c>
      <c r="Y16" s="242">
        <v>0.3263888888888889</v>
      </c>
      <c r="Z16" s="242">
        <v>0.3611111111111111</v>
      </c>
    </row>
    <row r="17" spans="1:26" ht="97.5" customHeight="1">
      <c r="A17" s="233">
        <v>276</v>
      </c>
      <c r="B17" s="233">
        <v>64</v>
      </c>
      <c r="C17" s="232" t="s">
        <v>70</v>
      </c>
      <c r="D17" s="232" t="s">
        <v>9</v>
      </c>
      <c r="E17" s="234" t="s">
        <v>9</v>
      </c>
      <c r="F17" s="234" t="s">
        <v>872</v>
      </c>
      <c r="G17" s="232" t="s">
        <v>81</v>
      </c>
      <c r="H17" s="232" t="s">
        <v>873</v>
      </c>
      <c r="I17" s="232" t="s">
        <v>874</v>
      </c>
      <c r="J17" s="232" t="s">
        <v>4</v>
      </c>
      <c r="K17" s="232" t="s">
        <v>869</v>
      </c>
      <c r="L17" s="232" t="s">
        <v>110</v>
      </c>
      <c r="M17" s="239" t="s">
        <v>4</v>
      </c>
      <c r="N17" s="246"/>
      <c r="O17" s="247"/>
      <c r="P17" s="237">
        <v>2</v>
      </c>
      <c r="Q17" s="279" t="s">
        <v>835</v>
      </c>
      <c r="R17" s="238" t="s">
        <v>77</v>
      </c>
      <c r="S17" s="232" t="s">
        <v>78</v>
      </c>
      <c r="T17" s="232">
        <v>1</v>
      </c>
      <c r="U17" s="239">
        <v>40.6</v>
      </c>
      <c r="V17" s="254">
        <f t="shared" si="0"/>
        <v>81.2</v>
      </c>
      <c r="W17" s="240">
        <v>1.9385996456043859</v>
      </c>
      <c r="X17" s="241">
        <f t="shared" si="1"/>
        <v>173.15572034538377</v>
      </c>
      <c r="Y17" s="242" t="s">
        <v>875</v>
      </c>
      <c r="Z17" s="242" t="s">
        <v>848</v>
      </c>
    </row>
    <row r="18" spans="1:26" ht="93.75" customHeight="1">
      <c r="A18" s="233">
        <v>277</v>
      </c>
      <c r="B18" s="233">
        <v>64</v>
      </c>
      <c r="C18" s="232" t="s">
        <v>70</v>
      </c>
      <c r="D18" s="232" t="s">
        <v>9</v>
      </c>
      <c r="E18" s="234" t="s">
        <v>9</v>
      </c>
      <c r="F18" s="234" t="s">
        <v>876</v>
      </c>
      <c r="G18" s="232" t="s">
        <v>73</v>
      </c>
      <c r="H18" s="232" t="s">
        <v>871</v>
      </c>
      <c r="I18" s="232" t="s">
        <v>110</v>
      </c>
      <c r="J18" s="232" t="s">
        <v>4</v>
      </c>
      <c r="K18" s="232" t="s">
        <v>873</v>
      </c>
      <c r="L18" s="232" t="s">
        <v>874</v>
      </c>
      <c r="M18" s="239" t="s">
        <v>4</v>
      </c>
      <c r="N18" s="246"/>
      <c r="O18" s="247"/>
      <c r="P18" s="237">
        <v>2</v>
      </c>
      <c r="Q18" s="280"/>
      <c r="R18" s="238" t="s">
        <v>77</v>
      </c>
      <c r="S18" s="232" t="s">
        <v>78</v>
      </c>
      <c r="T18" s="232">
        <v>1</v>
      </c>
      <c r="U18" s="239">
        <v>40.6</v>
      </c>
      <c r="V18" s="254">
        <f t="shared" si="0"/>
        <v>81.2</v>
      </c>
      <c r="W18" s="240">
        <v>1.9385996456043859</v>
      </c>
      <c r="X18" s="241">
        <f t="shared" si="1"/>
        <v>173.15572034538377</v>
      </c>
      <c r="Y18" s="242" t="s">
        <v>877</v>
      </c>
      <c r="Z18" s="242" t="s">
        <v>878</v>
      </c>
    </row>
    <row r="19" spans="1:26" ht="71.25" customHeight="1">
      <c r="A19" s="233">
        <v>319</v>
      </c>
      <c r="B19" s="233">
        <v>65</v>
      </c>
      <c r="C19" s="232" t="s">
        <v>70</v>
      </c>
      <c r="D19" s="232" t="s">
        <v>9</v>
      </c>
      <c r="E19" s="234" t="s">
        <v>9</v>
      </c>
      <c r="F19" s="234" t="s">
        <v>879</v>
      </c>
      <c r="G19" s="232" t="s">
        <v>81</v>
      </c>
      <c r="H19" s="232" t="s">
        <v>880</v>
      </c>
      <c r="I19" s="232" t="s">
        <v>881</v>
      </c>
      <c r="J19" s="232" t="s">
        <v>4</v>
      </c>
      <c r="K19" s="232" t="s">
        <v>869</v>
      </c>
      <c r="L19" s="232" t="s">
        <v>110</v>
      </c>
      <c r="M19" s="239" t="s">
        <v>4</v>
      </c>
      <c r="N19" s="246"/>
      <c r="O19" s="247"/>
      <c r="P19" s="237">
        <v>2</v>
      </c>
      <c r="Q19" s="279" t="s">
        <v>835</v>
      </c>
      <c r="R19" s="238" t="s">
        <v>77</v>
      </c>
      <c r="S19" s="232" t="s">
        <v>78</v>
      </c>
      <c r="T19" s="232">
        <v>1</v>
      </c>
      <c r="U19" s="239">
        <v>26.6</v>
      </c>
      <c r="V19" s="254">
        <f t="shared" si="0"/>
        <v>53.2</v>
      </c>
      <c r="W19" s="240">
        <v>1.9385996456043859</v>
      </c>
      <c r="X19" s="241">
        <f t="shared" si="1"/>
        <v>113.44685126076868</v>
      </c>
      <c r="Y19" s="242" t="s">
        <v>882</v>
      </c>
      <c r="Z19" s="242" t="s">
        <v>883</v>
      </c>
    </row>
    <row r="20" spans="1:26" ht="74.25" customHeight="1">
      <c r="A20" s="233">
        <v>321</v>
      </c>
      <c r="B20" s="233">
        <v>65</v>
      </c>
      <c r="C20" s="232" t="s">
        <v>70</v>
      </c>
      <c r="D20" s="232" t="s">
        <v>9</v>
      </c>
      <c r="E20" s="234" t="s">
        <v>9</v>
      </c>
      <c r="F20" s="234" t="s">
        <v>884</v>
      </c>
      <c r="G20" s="232" t="s">
        <v>73</v>
      </c>
      <c r="H20" s="232" t="s">
        <v>871</v>
      </c>
      <c r="I20" s="232" t="s">
        <v>110</v>
      </c>
      <c r="J20" s="232" t="s">
        <v>4</v>
      </c>
      <c r="K20" s="232" t="s">
        <v>880</v>
      </c>
      <c r="L20" s="232" t="s">
        <v>881</v>
      </c>
      <c r="M20" s="239" t="s">
        <v>4</v>
      </c>
      <c r="N20" s="246"/>
      <c r="O20" s="247"/>
      <c r="P20" s="237">
        <v>2</v>
      </c>
      <c r="Q20" s="280"/>
      <c r="R20" s="238" t="s">
        <v>77</v>
      </c>
      <c r="S20" s="232" t="s">
        <v>78</v>
      </c>
      <c r="T20" s="232">
        <v>1</v>
      </c>
      <c r="U20" s="239">
        <v>26.6</v>
      </c>
      <c r="V20" s="254">
        <f t="shared" si="0"/>
        <v>53.2</v>
      </c>
      <c r="W20" s="240">
        <v>1.9385996456043859</v>
      </c>
      <c r="X20" s="241">
        <f t="shared" si="1"/>
        <v>113.44685126076868</v>
      </c>
      <c r="Y20" s="242" t="s">
        <v>885</v>
      </c>
      <c r="Z20" s="242" t="s">
        <v>886</v>
      </c>
    </row>
    <row r="21" spans="1:26" ht="111" customHeight="1">
      <c r="A21" s="248" t="s">
        <v>887</v>
      </c>
      <c r="B21" s="233">
        <v>78</v>
      </c>
      <c r="C21" s="232" t="s">
        <v>70</v>
      </c>
      <c r="D21" s="232" t="s">
        <v>114</v>
      </c>
      <c r="E21" s="234" t="s">
        <v>9</v>
      </c>
      <c r="F21" s="234" t="s">
        <v>888</v>
      </c>
      <c r="G21" s="232" t="s">
        <v>81</v>
      </c>
      <c r="H21" s="232" t="s">
        <v>859</v>
      </c>
      <c r="I21" s="232" t="s">
        <v>860</v>
      </c>
      <c r="J21" s="232" t="s">
        <v>4</v>
      </c>
      <c r="K21" s="232" t="s">
        <v>889</v>
      </c>
      <c r="L21" s="232" t="s">
        <v>890</v>
      </c>
      <c r="M21" s="239" t="s">
        <v>834</v>
      </c>
      <c r="N21" s="246"/>
      <c r="O21" s="247"/>
      <c r="P21" s="237">
        <v>1</v>
      </c>
      <c r="Q21" s="279" t="s">
        <v>835</v>
      </c>
      <c r="R21" s="238" t="s">
        <v>93</v>
      </c>
      <c r="S21" s="232" t="s">
        <v>94</v>
      </c>
      <c r="T21" s="232">
        <v>1</v>
      </c>
      <c r="U21" s="239">
        <v>76.5</v>
      </c>
      <c r="V21" s="254">
        <f t="shared" si="0"/>
        <v>76.5</v>
      </c>
      <c r="W21" s="240">
        <v>1.9385996456043859</v>
      </c>
      <c r="X21" s="241">
        <f t="shared" si="1"/>
        <v>163.13316017760908</v>
      </c>
      <c r="Y21" s="242">
        <v>0.54861111111111105</v>
      </c>
      <c r="Z21" s="242">
        <v>0.59375</v>
      </c>
    </row>
    <row r="22" spans="1:26" ht="111" customHeight="1">
      <c r="A22" s="248" t="s">
        <v>891</v>
      </c>
      <c r="B22" s="233">
        <v>78</v>
      </c>
      <c r="C22" s="232" t="s">
        <v>70</v>
      </c>
      <c r="D22" s="232" t="s">
        <v>9</v>
      </c>
      <c r="E22" s="234" t="s">
        <v>9</v>
      </c>
      <c r="F22" s="234" t="s">
        <v>892</v>
      </c>
      <c r="G22" s="232" t="s">
        <v>73</v>
      </c>
      <c r="H22" s="232" t="s">
        <v>889</v>
      </c>
      <c r="I22" s="232" t="s">
        <v>890</v>
      </c>
      <c r="J22" s="232" t="s">
        <v>834</v>
      </c>
      <c r="K22" s="232" t="s">
        <v>859</v>
      </c>
      <c r="L22" s="232" t="s">
        <v>860</v>
      </c>
      <c r="M22" s="239" t="s">
        <v>4</v>
      </c>
      <c r="N22" s="246"/>
      <c r="O22" s="247"/>
      <c r="P22" s="237">
        <v>1</v>
      </c>
      <c r="Q22" s="280"/>
      <c r="R22" s="238" t="s">
        <v>93</v>
      </c>
      <c r="S22" s="232" t="s">
        <v>94</v>
      </c>
      <c r="T22" s="232">
        <v>1</v>
      </c>
      <c r="U22" s="239">
        <v>76.5</v>
      </c>
      <c r="V22" s="254">
        <f t="shared" si="0"/>
        <v>76.5</v>
      </c>
      <c r="W22" s="240">
        <v>1.9385996456043859</v>
      </c>
      <c r="X22" s="241">
        <f t="shared" si="1"/>
        <v>163.13316017760908</v>
      </c>
      <c r="Y22" s="242">
        <v>0.36458333333333331</v>
      </c>
      <c r="Z22" s="242">
        <v>0.40972222222222227</v>
      </c>
    </row>
    <row r="24" spans="1:26" ht="117.75" customHeight="1">
      <c r="P24" s="221" t="s">
        <v>893</v>
      </c>
      <c r="Q24" s="222" t="s">
        <v>894</v>
      </c>
      <c r="V24" s="251">
        <f>SUM(V7:V23)</f>
        <v>1197.5999999999999</v>
      </c>
      <c r="X24" s="250">
        <f>SUM(X7:X23)</f>
        <v>2553.8336291333944</v>
      </c>
    </row>
  </sheetData>
  <mergeCells count="8">
    <mergeCell ref="Q19:Q20"/>
    <mergeCell ref="Q21:Q22"/>
    <mergeCell ref="Q7:Q8"/>
    <mergeCell ref="Q9:Q10"/>
    <mergeCell ref="Q11:Q12"/>
    <mergeCell ref="Q13:Q14"/>
    <mergeCell ref="Q15:Q16"/>
    <mergeCell ref="Q17:Q18"/>
  </mergeCells>
  <pageMargins left="0.31496062992125984" right="0.31496062992125984" top="0.35433070866141736" bottom="0.35433070866141736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"/>
  <sheetViews>
    <sheetView workbookViewId="0">
      <pane xSplit="1" topLeftCell="L1" activePane="topRight" state="frozen"/>
      <selection pane="topRight" activeCell="W13" sqref="W13"/>
    </sheetView>
  </sheetViews>
  <sheetFormatPr defaultRowHeight="12.5"/>
  <cols>
    <col min="1" max="1" width="7.453125" style="207" customWidth="1"/>
    <col min="2" max="2" width="5.26953125" style="207" customWidth="1"/>
    <col min="3" max="3" width="14.1796875" style="207" customWidth="1"/>
    <col min="4" max="4" width="8.26953125" style="207" customWidth="1"/>
    <col min="5" max="5" width="12.26953125" style="207" customWidth="1"/>
    <col min="6" max="6" width="255" style="207" customWidth="1"/>
    <col min="7" max="7" width="6.81640625" style="207" customWidth="1"/>
    <col min="8" max="8" width="33.7265625" style="207" customWidth="1"/>
    <col min="9" max="9" width="18.26953125" style="207" customWidth="1"/>
    <col min="10" max="10" width="15.7265625" style="207" customWidth="1"/>
    <col min="11" max="11" width="33.7265625" style="207" customWidth="1"/>
    <col min="12" max="12" width="18.26953125" style="207" customWidth="1"/>
    <col min="13" max="13" width="13.26953125" style="207" customWidth="1"/>
    <col min="14" max="14" width="11" style="207" customWidth="1"/>
    <col min="15" max="15" width="9.453125" style="207" customWidth="1"/>
    <col min="16" max="16" width="83" style="207" customWidth="1"/>
    <col min="17" max="17" width="11" style="207" customWidth="1"/>
    <col min="18" max="19" width="17" style="207" customWidth="1"/>
    <col min="20" max="20" width="9.1796875" style="207"/>
    <col min="21" max="21" width="10.81640625" style="207" customWidth="1"/>
    <col min="22" max="23" width="17" style="207" customWidth="1"/>
    <col min="24" max="256" width="9.1796875" style="207"/>
    <col min="257" max="257" width="7.453125" style="207" customWidth="1"/>
    <col min="258" max="258" width="5.26953125" style="207" customWidth="1"/>
    <col min="259" max="259" width="14.1796875" style="207" customWidth="1"/>
    <col min="260" max="260" width="8.26953125" style="207" customWidth="1"/>
    <col min="261" max="261" width="12.26953125" style="207" customWidth="1"/>
    <col min="262" max="262" width="255" style="207" customWidth="1"/>
    <col min="263" max="263" width="6.81640625" style="207" customWidth="1"/>
    <col min="264" max="264" width="33.7265625" style="207" customWidth="1"/>
    <col min="265" max="265" width="18.26953125" style="207" customWidth="1"/>
    <col min="266" max="266" width="15.7265625" style="207" customWidth="1"/>
    <col min="267" max="267" width="33.7265625" style="207" customWidth="1"/>
    <col min="268" max="268" width="18.26953125" style="207" customWidth="1"/>
    <col min="269" max="269" width="13.26953125" style="207" customWidth="1"/>
    <col min="270" max="270" width="11" style="207" customWidth="1"/>
    <col min="271" max="271" width="9.453125" style="207" customWidth="1"/>
    <col min="272" max="272" width="83" style="207" customWidth="1"/>
    <col min="273" max="273" width="11" style="207" customWidth="1"/>
    <col min="274" max="277" width="17" style="207" customWidth="1"/>
    <col min="278" max="278" width="9.1796875" style="207"/>
    <col min="279" max="279" width="10.81640625" style="207" customWidth="1"/>
    <col min="280" max="512" width="9.1796875" style="207"/>
    <col min="513" max="513" width="7.453125" style="207" customWidth="1"/>
    <col min="514" max="514" width="5.26953125" style="207" customWidth="1"/>
    <col min="515" max="515" width="14.1796875" style="207" customWidth="1"/>
    <col min="516" max="516" width="8.26953125" style="207" customWidth="1"/>
    <col min="517" max="517" width="12.26953125" style="207" customWidth="1"/>
    <col min="518" max="518" width="255" style="207" customWidth="1"/>
    <col min="519" max="519" width="6.81640625" style="207" customWidth="1"/>
    <col min="520" max="520" width="33.7265625" style="207" customWidth="1"/>
    <col min="521" max="521" width="18.26953125" style="207" customWidth="1"/>
    <col min="522" max="522" width="15.7265625" style="207" customWidth="1"/>
    <col min="523" max="523" width="33.7265625" style="207" customWidth="1"/>
    <col min="524" max="524" width="18.26953125" style="207" customWidth="1"/>
    <col min="525" max="525" width="13.26953125" style="207" customWidth="1"/>
    <col min="526" max="526" width="11" style="207" customWidth="1"/>
    <col min="527" max="527" width="9.453125" style="207" customWidth="1"/>
    <col min="528" max="528" width="83" style="207" customWidth="1"/>
    <col min="529" max="529" width="11" style="207" customWidth="1"/>
    <col min="530" max="533" width="17" style="207" customWidth="1"/>
    <col min="534" max="534" width="9.1796875" style="207"/>
    <col min="535" max="535" width="10.81640625" style="207" customWidth="1"/>
    <col min="536" max="768" width="9.1796875" style="207"/>
    <col min="769" max="769" width="7.453125" style="207" customWidth="1"/>
    <col min="770" max="770" width="5.26953125" style="207" customWidth="1"/>
    <col min="771" max="771" width="14.1796875" style="207" customWidth="1"/>
    <col min="772" max="772" width="8.26953125" style="207" customWidth="1"/>
    <col min="773" max="773" width="12.26953125" style="207" customWidth="1"/>
    <col min="774" max="774" width="255" style="207" customWidth="1"/>
    <col min="775" max="775" width="6.81640625" style="207" customWidth="1"/>
    <col min="776" max="776" width="33.7265625" style="207" customWidth="1"/>
    <col min="777" max="777" width="18.26953125" style="207" customWidth="1"/>
    <col min="778" max="778" width="15.7265625" style="207" customWidth="1"/>
    <col min="779" max="779" width="33.7265625" style="207" customWidth="1"/>
    <col min="780" max="780" width="18.26953125" style="207" customWidth="1"/>
    <col min="781" max="781" width="13.26953125" style="207" customWidth="1"/>
    <col min="782" max="782" width="11" style="207" customWidth="1"/>
    <col min="783" max="783" width="9.453125" style="207" customWidth="1"/>
    <col min="784" max="784" width="83" style="207" customWidth="1"/>
    <col min="785" max="785" width="11" style="207" customWidth="1"/>
    <col min="786" max="789" width="17" style="207" customWidth="1"/>
    <col min="790" max="790" width="9.1796875" style="207"/>
    <col min="791" max="791" width="10.81640625" style="207" customWidth="1"/>
    <col min="792" max="1024" width="9.1796875" style="207"/>
    <col min="1025" max="1025" width="7.453125" style="207" customWidth="1"/>
    <col min="1026" max="1026" width="5.26953125" style="207" customWidth="1"/>
    <col min="1027" max="1027" width="14.1796875" style="207" customWidth="1"/>
    <col min="1028" max="1028" width="8.26953125" style="207" customWidth="1"/>
    <col min="1029" max="1029" width="12.26953125" style="207" customWidth="1"/>
    <col min="1030" max="1030" width="255" style="207" customWidth="1"/>
    <col min="1031" max="1031" width="6.81640625" style="207" customWidth="1"/>
    <col min="1032" max="1032" width="33.7265625" style="207" customWidth="1"/>
    <col min="1033" max="1033" width="18.26953125" style="207" customWidth="1"/>
    <col min="1034" max="1034" width="15.7265625" style="207" customWidth="1"/>
    <col min="1035" max="1035" width="33.7265625" style="207" customWidth="1"/>
    <col min="1036" max="1036" width="18.26953125" style="207" customWidth="1"/>
    <col min="1037" max="1037" width="13.26953125" style="207" customWidth="1"/>
    <col min="1038" max="1038" width="11" style="207" customWidth="1"/>
    <col min="1039" max="1039" width="9.453125" style="207" customWidth="1"/>
    <col min="1040" max="1040" width="83" style="207" customWidth="1"/>
    <col min="1041" max="1041" width="11" style="207" customWidth="1"/>
    <col min="1042" max="1045" width="17" style="207" customWidth="1"/>
    <col min="1046" max="1046" width="9.1796875" style="207"/>
    <col min="1047" max="1047" width="10.81640625" style="207" customWidth="1"/>
    <col min="1048" max="1280" width="9.1796875" style="207"/>
    <col min="1281" max="1281" width="7.453125" style="207" customWidth="1"/>
    <col min="1282" max="1282" width="5.26953125" style="207" customWidth="1"/>
    <col min="1283" max="1283" width="14.1796875" style="207" customWidth="1"/>
    <col min="1284" max="1284" width="8.26953125" style="207" customWidth="1"/>
    <col min="1285" max="1285" width="12.26953125" style="207" customWidth="1"/>
    <col min="1286" max="1286" width="255" style="207" customWidth="1"/>
    <col min="1287" max="1287" width="6.81640625" style="207" customWidth="1"/>
    <col min="1288" max="1288" width="33.7265625" style="207" customWidth="1"/>
    <col min="1289" max="1289" width="18.26953125" style="207" customWidth="1"/>
    <col min="1290" max="1290" width="15.7265625" style="207" customWidth="1"/>
    <col min="1291" max="1291" width="33.7265625" style="207" customWidth="1"/>
    <col min="1292" max="1292" width="18.26953125" style="207" customWidth="1"/>
    <col min="1293" max="1293" width="13.26953125" style="207" customWidth="1"/>
    <col min="1294" max="1294" width="11" style="207" customWidth="1"/>
    <col min="1295" max="1295" width="9.453125" style="207" customWidth="1"/>
    <col min="1296" max="1296" width="83" style="207" customWidth="1"/>
    <col min="1297" max="1297" width="11" style="207" customWidth="1"/>
    <col min="1298" max="1301" width="17" style="207" customWidth="1"/>
    <col min="1302" max="1302" width="9.1796875" style="207"/>
    <col min="1303" max="1303" width="10.81640625" style="207" customWidth="1"/>
    <col min="1304" max="1536" width="9.1796875" style="207"/>
    <col min="1537" max="1537" width="7.453125" style="207" customWidth="1"/>
    <col min="1538" max="1538" width="5.26953125" style="207" customWidth="1"/>
    <col min="1539" max="1539" width="14.1796875" style="207" customWidth="1"/>
    <col min="1540" max="1540" width="8.26953125" style="207" customWidth="1"/>
    <col min="1541" max="1541" width="12.26953125" style="207" customWidth="1"/>
    <col min="1542" max="1542" width="255" style="207" customWidth="1"/>
    <col min="1543" max="1543" width="6.81640625" style="207" customWidth="1"/>
    <col min="1544" max="1544" width="33.7265625" style="207" customWidth="1"/>
    <col min="1545" max="1545" width="18.26953125" style="207" customWidth="1"/>
    <col min="1546" max="1546" width="15.7265625" style="207" customWidth="1"/>
    <col min="1547" max="1547" width="33.7265625" style="207" customWidth="1"/>
    <col min="1548" max="1548" width="18.26953125" style="207" customWidth="1"/>
    <col min="1549" max="1549" width="13.26953125" style="207" customWidth="1"/>
    <col min="1550" max="1550" width="11" style="207" customWidth="1"/>
    <col min="1551" max="1551" width="9.453125" style="207" customWidth="1"/>
    <col min="1552" max="1552" width="83" style="207" customWidth="1"/>
    <col min="1553" max="1553" width="11" style="207" customWidth="1"/>
    <col min="1554" max="1557" width="17" style="207" customWidth="1"/>
    <col min="1558" max="1558" width="9.1796875" style="207"/>
    <col min="1559" max="1559" width="10.81640625" style="207" customWidth="1"/>
    <col min="1560" max="1792" width="9.1796875" style="207"/>
    <col min="1793" max="1793" width="7.453125" style="207" customWidth="1"/>
    <col min="1794" max="1794" width="5.26953125" style="207" customWidth="1"/>
    <col min="1795" max="1795" width="14.1796875" style="207" customWidth="1"/>
    <col min="1796" max="1796" width="8.26953125" style="207" customWidth="1"/>
    <col min="1797" max="1797" width="12.26953125" style="207" customWidth="1"/>
    <col min="1798" max="1798" width="255" style="207" customWidth="1"/>
    <col min="1799" max="1799" width="6.81640625" style="207" customWidth="1"/>
    <col min="1800" max="1800" width="33.7265625" style="207" customWidth="1"/>
    <col min="1801" max="1801" width="18.26953125" style="207" customWidth="1"/>
    <col min="1802" max="1802" width="15.7265625" style="207" customWidth="1"/>
    <col min="1803" max="1803" width="33.7265625" style="207" customWidth="1"/>
    <col min="1804" max="1804" width="18.26953125" style="207" customWidth="1"/>
    <col min="1805" max="1805" width="13.26953125" style="207" customWidth="1"/>
    <col min="1806" max="1806" width="11" style="207" customWidth="1"/>
    <col min="1807" max="1807" width="9.453125" style="207" customWidth="1"/>
    <col min="1808" max="1808" width="83" style="207" customWidth="1"/>
    <col min="1809" max="1809" width="11" style="207" customWidth="1"/>
    <col min="1810" max="1813" width="17" style="207" customWidth="1"/>
    <col min="1814" max="1814" width="9.1796875" style="207"/>
    <col min="1815" max="1815" width="10.81640625" style="207" customWidth="1"/>
    <col min="1816" max="2048" width="9.1796875" style="207"/>
    <col min="2049" max="2049" width="7.453125" style="207" customWidth="1"/>
    <col min="2050" max="2050" width="5.26953125" style="207" customWidth="1"/>
    <col min="2051" max="2051" width="14.1796875" style="207" customWidth="1"/>
    <col min="2052" max="2052" width="8.26953125" style="207" customWidth="1"/>
    <col min="2053" max="2053" width="12.26953125" style="207" customWidth="1"/>
    <col min="2054" max="2054" width="255" style="207" customWidth="1"/>
    <col min="2055" max="2055" width="6.81640625" style="207" customWidth="1"/>
    <col min="2056" max="2056" width="33.7265625" style="207" customWidth="1"/>
    <col min="2057" max="2057" width="18.26953125" style="207" customWidth="1"/>
    <col min="2058" max="2058" width="15.7265625" style="207" customWidth="1"/>
    <col min="2059" max="2059" width="33.7265625" style="207" customWidth="1"/>
    <col min="2060" max="2060" width="18.26953125" style="207" customWidth="1"/>
    <col min="2061" max="2061" width="13.26953125" style="207" customWidth="1"/>
    <col min="2062" max="2062" width="11" style="207" customWidth="1"/>
    <col min="2063" max="2063" width="9.453125" style="207" customWidth="1"/>
    <col min="2064" max="2064" width="83" style="207" customWidth="1"/>
    <col min="2065" max="2065" width="11" style="207" customWidth="1"/>
    <col min="2066" max="2069" width="17" style="207" customWidth="1"/>
    <col min="2070" max="2070" width="9.1796875" style="207"/>
    <col min="2071" max="2071" width="10.81640625" style="207" customWidth="1"/>
    <col min="2072" max="2304" width="9.1796875" style="207"/>
    <col min="2305" max="2305" width="7.453125" style="207" customWidth="1"/>
    <col min="2306" max="2306" width="5.26953125" style="207" customWidth="1"/>
    <col min="2307" max="2307" width="14.1796875" style="207" customWidth="1"/>
    <col min="2308" max="2308" width="8.26953125" style="207" customWidth="1"/>
    <col min="2309" max="2309" width="12.26953125" style="207" customWidth="1"/>
    <col min="2310" max="2310" width="255" style="207" customWidth="1"/>
    <col min="2311" max="2311" width="6.81640625" style="207" customWidth="1"/>
    <col min="2312" max="2312" width="33.7265625" style="207" customWidth="1"/>
    <col min="2313" max="2313" width="18.26953125" style="207" customWidth="1"/>
    <col min="2314" max="2314" width="15.7265625" style="207" customWidth="1"/>
    <col min="2315" max="2315" width="33.7265625" style="207" customWidth="1"/>
    <col min="2316" max="2316" width="18.26953125" style="207" customWidth="1"/>
    <col min="2317" max="2317" width="13.26953125" style="207" customWidth="1"/>
    <col min="2318" max="2318" width="11" style="207" customWidth="1"/>
    <col min="2319" max="2319" width="9.453125" style="207" customWidth="1"/>
    <col min="2320" max="2320" width="83" style="207" customWidth="1"/>
    <col min="2321" max="2321" width="11" style="207" customWidth="1"/>
    <col min="2322" max="2325" width="17" style="207" customWidth="1"/>
    <col min="2326" max="2326" width="9.1796875" style="207"/>
    <col min="2327" max="2327" width="10.81640625" style="207" customWidth="1"/>
    <col min="2328" max="2560" width="9.1796875" style="207"/>
    <col min="2561" max="2561" width="7.453125" style="207" customWidth="1"/>
    <col min="2562" max="2562" width="5.26953125" style="207" customWidth="1"/>
    <col min="2563" max="2563" width="14.1796875" style="207" customWidth="1"/>
    <col min="2564" max="2564" width="8.26953125" style="207" customWidth="1"/>
    <col min="2565" max="2565" width="12.26953125" style="207" customWidth="1"/>
    <col min="2566" max="2566" width="255" style="207" customWidth="1"/>
    <col min="2567" max="2567" width="6.81640625" style="207" customWidth="1"/>
    <col min="2568" max="2568" width="33.7265625" style="207" customWidth="1"/>
    <col min="2569" max="2569" width="18.26953125" style="207" customWidth="1"/>
    <col min="2570" max="2570" width="15.7265625" style="207" customWidth="1"/>
    <col min="2571" max="2571" width="33.7265625" style="207" customWidth="1"/>
    <col min="2572" max="2572" width="18.26953125" style="207" customWidth="1"/>
    <col min="2573" max="2573" width="13.26953125" style="207" customWidth="1"/>
    <col min="2574" max="2574" width="11" style="207" customWidth="1"/>
    <col min="2575" max="2575" width="9.453125" style="207" customWidth="1"/>
    <col min="2576" max="2576" width="83" style="207" customWidth="1"/>
    <col min="2577" max="2577" width="11" style="207" customWidth="1"/>
    <col min="2578" max="2581" width="17" style="207" customWidth="1"/>
    <col min="2582" max="2582" width="9.1796875" style="207"/>
    <col min="2583" max="2583" width="10.81640625" style="207" customWidth="1"/>
    <col min="2584" max="2816" width="9.1796875" style="207"/>
    <col min="2817" max="2817" width="7.453125" style="207" customWidth="1"/>
    <col min="2818" max="2818" width="5.26953125" style="207" customWidth="1"/>
    <col min="2819" max="2819" width="14.1796875" style="207" customWidth="1"/>
    <col min="2820" max="2820" width="8.26953125" style="207" customWidth="1"/>
    <col min="2821" max="2821" width="12.26953125" style="207" customWidth="1"/>
    <col min="2822" max="2822" width="255" style="207" customWidth="1"/>
    <col min="2823" max="2823" width="6.81640625" style="207" customWidth="1"/>
    <col min="2824" max="2824" width="33.7265625" style="207" customWidth="1"/>
    <col min="2825" max="2825" width="18.26953125" style="207" customWidth="1"/>
    <col min="2826" max="2826" width="15.7265625" style="207" customWidth="1"/>
    <col min="2827" max="2827" width="33.7265625" style="207" customWidth="1"/>
    <col min="2828" max="2828" width="18.26953125" style="207" customWidth="1"/>
    <col min="2829" max="2829" width="13.26953125" style="207" customWidth="1"/>
    <col min="2830" max="2830" width="11" style="207" customWidth="1"/>
    <col min="2831" max="2831" width="9.453125" style="207" customWidth="1"/>
    <col min="2832" max="2832" width="83" style="207" customWidth="1"/>
    <col min="2833" max="2833" width="11" style="207" customWidth="1"/>
    <col min="2834" max="2837" width="17" style="207" customWidth="1"/>
    <col min="2838" max="2838" width="9.1796875" style="207"/>
    <col min="2839" max="2839" width="10.81640625" style="207" customWidth="1"/>
    <col min="2840" max="3072" width="9.1796875" style="207"/>
    <col min="3073" max="3073" width="7.453125" style="207" customWidth="1"/>
    <col min="3074" max="3074" width="5.26953125" style="207" customWidth="1"/>
    <col min="3075" max="3075" width="14.1796875" style="207" customWidth="1"/>
    <col min="3076" max="3076" width="8.26953125" style="207" customWidth="1"/>
    <col min="3077" max="3077" width="12.26953125" style="207" customWidth="1"/>
    <col min="3078" max="3078" width="255" style="207" customWidth="1"/>
    <col min="3079" max="3079" width="6.81640625" style="207" customWidth="1"/>
    <col min="3080" max="3080" width="33.7265625" style="207" customWidth="1"/>
    <col min="3081" max="3081" width="18.26953125" style="207" customWidth="1"/>
    <col min="3082" max="3082" width="15.7265625" style="207" customWidth="1"/>
    <col min="3083" max="3083" width="33.7265625" style="207" customWidth="1"/>
    <col min="3084" max="3084" width="18.26953125" style="207" customWidth="1"/>
    <col min="3085" max="3085" width="13.26953125" style="207" customWidth="1"/>
    <col min="3086" max="3086" width="11" style="207" customWidth="1"/>
    <col min="3087" max="3087" width="9.453125" style="207" customWidth="1"/>
    <col min="3088" max="3088" width="83" style="207" customWidth="1"/>
    <col min="3089" max="3089" width="11" style="207" customWidth="1"/>
    <col min="3090" max="3093" width="17" style="207" customWidth="1"/>
    <col min="3094" max="3094" width="9.1796875" style="207"/>
    <col min="3095" max="3095" width="10.81640625" style="207" customWidth="1"/>
    <col min="3096" max="3328" width="9.1796875" style="207"/>
    <col min="3329" max="3329" width="7.453125" style="207" customWidth="1"/>
    <col min="3330" max="3330" width="5.26953125" style="207" customWidth="1"/>
    <col min="3331" max="3331" width="14.1796875" style="207" customWidth="1"/>
    <col min="3332" max="3332" width="8.26953125" style="207" customWidth="1"/>
    <col min="3333" max="3333" width="12.26953125" style="207" customWidth="1"/>
    <col min="3334" max="3334" width="255" style="207" customWidth="1"/>
    <col min="3335" max="3335" width="6.81640625" style="207" customWidth="1"/>
    <col min="3336" max="3336" width="33.7265625" style="207" customWidth="1"/>
    <col min="3337" max="3337" width="18.26953125" style="207" customWidth="1"/>
    <col min="3338" max="3338" width="15.7265625" style="207" customWidth="1"/>
    <col min="3339" max="3339" width="33.7265625" style="207" customWidth="1"/>
    <col min="3340" max="3340" width="18.26953125" style="207" customWidth="1"/>
    <col min="3341" max="3341" width="13.26953125" style="207" customWidth="1"/>
    <col min="3342" max="3342" width="11" style="207" customWidth="1"/>
    <col min="3343" max="3343" width="9.453125" style="207" customWidth="1"/>
    <col min="3344" max="3344" width="83" style="207" customWidth="1"/>
    <col min="3345" max="3345" width="11" style="207" customWidth="1"/>
    <col min="3346" max="3349" width="17" style="207" customWidth="1"/>
    <col min="3350" max="3350" width="9.1796875" style="207"/>
    <col min="3351" max="3351" width="10.81640625" style="207" customWidth="1"/>
    <col min="3352" max="3584" width="9.1796875" style="207"/>
    <col min="3585" max="3585" width="7.453125" style="207" customWidth="1"/>
    <col min="3586" max="3586" width="5.26953125" style="207" customWidth="1"/>
    <col min="3587" max="3587" width="14.1796875" style="207" customWidth="1"/>
    <col min="3588" max="3588" width="8.26953125" style="207" customWidth="1"/>
    <col min="3589" max="3589" width="12.26953125" style="207" customWidth="1"/>
    <col min="3590" max="3590" width="255" style="207" customWidth="1"/>
    <col min="3591" max="3591" width="6.81640625" style="207" customWidth="1"/>
    <col min="3592" max="3592" width="33.7265625" style="207" customWidth="1"/>
    <col min="3593" max="3593" width="18.26953125" style="207" customWidth="1"/>
    <col min="3594" max="3594" width="15.7265625" style="207" customWidth="1"/>
    <col min="3595" max="3595" width="33.7265625" style="207" customWidth="1"/>
    <col min="3596" max="3596" width="18.26953125" style="207" customWidth="1"/>
    <col min="3597" max="3597" width="13.26953125" style="207" customWidth="1"/>
    <col min="3598" max="3598" width="11" style="207" customWidth="1"/>
    <col min="3599" max="3599" width="9.453125" style="207" customWidth="1"/>
    <col min="3600" max="3600" width="83" style="207" customWidth="1"/>
    <col min="3601" max="3601" width="11" style="207" customWidth="1"/>
    <col min="3602" max="3605" width="17" style="207" customWidth="1"/>
    <col min="3606" max="3606" width="9.1796875" style="207"/>
    <col min="3607" max="3607" width="10.81640625" style="207" customWidth="1"/>
    <col min="3608" max="3840" width="9.1796875" style="207"/>
    <col min="3841" max="3841" width="7.453125" style="207" customWidth="1"/>
    <col min="3842" max="3842" width="5.26953125" style="207" customWidth="1"/>
    <col min="3843" max="3843" width="14.1796875" style="207" customWidth="1"/>
    <col min="3844" max="3844" width="8.26953125" style="207" customWidth="1"/>
    <col min="3845" max="3845" width="12.26953125" style="207" customWidth="1"/>
    <col min="3846" max="3846" width="255" style="207" customWidth="1"/>
    <col min="3847" max="3847" width="6.81640625" style="207" customWidth="1"/>
    <col min="3848" max="3848" width="33.7265625" style="207" customWidth="1"/>
    <col min="3849" max="3849" width="18.26953125" style="207" customWidth="1"/>
    <col min="3850" max="3850" width="15.7265625" style="207" customWidth="1"/>
    <col min="3851" max="3851" width="33.7265625" style="207" customWidth="1"/>
    <col min="3852" max="3852" width="18.26953125" style="207" customWidth="1"/>
    <col min="3853" max="3853" width="13.26953125" style="207" customWidth="1"/>
    <col min="3854" max="3854" width="11" style="207" customWidth="1"/>
    <col min="3855" max="3855" width="9.453125" style="207" customWidth="1"/>
    <col min="3856" max="3856" width="83" style="207" customWidth="1"/>
    <col min="3857" max="3857" width="11" style="207" customWidth="1"/>
    <col min="3858" max="3861" width="17" style="207" customWidth="1"/>
    <col min="3862" max="3862" width="9.1796875" style="207"/>
    <col min="3863" max="3863" width="10.81640625" style="207" customWidth="1"/>
    <col min="3864" max="4096" width="9.1796875" style="207"/>
    <col min="4097" max="4097" width="7.453125" style="207" customWidth="1"/>
    <col min="4098" max="4098" width="5.26953125" style="207" customWidth="1"/>
    <col min="4099" max="4099" width="14.1796875" style="207" customWidth="1"/>
    <col min="4100" max="4100" width="8.26953125" style="207" customWidth="1"/>
    <col min="4101" max="4101" width="12.26953125" style="207" customWidth="1"/>
    <col min="4102" max="4102" width="255" style="207" customWidth="1"/>
    <col min="4103" max="4103" width="6.81640625" style="207" customWidth="1"/>
    <col min="4104" max="4104" width="33.7265625" style="207" customWidth="1"/>
    <col min="4105" max="4105" width="18.26953125" style="207" customWidth="1"/>
    <col min="4106" max="4106" width="15.7265625" style="207" customWidth="1"/>
    <col min="4107" max="4107" width="33.7265625" style="207" customWidth="1"/>
    <col min="4108" max="4108" width="18.26953125" style="207" customWidth="1"/>
    <col min="4109" max="4109" width="13.26953125" style="207" customWidth="1"/>
    <col min="4110" max="4110" width="11" style="207" customWidth="1"/>
    <col min="4111" max="4111" width="9.453125" style="207" customWidth="1"/>
    <col min="4112" max="4112" width="83" style="207" customWidth="1"/>
    <col min="4113" max="4113" width="11" style="207" customWidth="1"/>
    <col min="4114" max="4117" width="17" style="207" customWidth="1"/>
    <col min="4118" max="4118" width="9.1796875" style="207"/>
    <col min="4119" max="4119" width="10.81640625" style="207" customWidth="1"/>
    <col min="4120" max="4352" width="9.1796875" style="207"/>
    <col min="4353" max="4353" width="7.453125" style="207" customWidth="1"/>
    <col min="4354" max="4354" width="5.26953125" style="207" customWidth="1"/>
    <col min="4355" max="4355" width="14.1796875" style="207" customWidth="1"/>
    <col min="4356" max="4356" width="8.26953125" style="207" customWidth="1"/>
    <col min="4357" max="4357" width="12.26953125" style="207" customWidth="1"/>
    <col min="4358" max="4358" width="255" style="207" customWidth="1"/>
    <col min="4359" max="4359" width="6.81640625" style="207" customWidth="1"/>
    <col min="4360" max="4360" width="33.7265625" style="207" customWidth="1"/>
    <col min="4361" max="4361" width="18.26953125" style="207" customWidth="1"/>
    <col min="4362" max="4362" width="15.7265625" style="207" customWidth="1"/>
    <col min="4363" max="4363" width="33.7265625" style="207" customWidth="1"/>
    <col min="4364" max="4364" width="18.26953125" style="207" customWidth="1"/>
    <col min="4365" max="4365" width="13.26953125" style="207" customWidth="1"/>
    <col min="4366" max="4366" width="11" style="207" customWidth="1"/>
    <col min="4367" max="4367" width="9.453125" style="207" customWidth="1"/>
    <col min="4368" max="4368" width="83" style="207" customWidth="1"/>
    <col min="4369" max="4369" width="11" style="207" customWidth="1"/>
    <col min="4370" max="4373" width="17" style="207" customWidth="1"/>
    <col min="4374" max="4374" width="9.1796875" style="207"/>
    <col min="4375" max="4375" width="10.81640625" style="207" customWidth="1"/>
    <col min="4376" max="4608" width="9.1796875" style="207"/>
    <col min="4609" max="4609" width="7.453125" style="207" customWidth="1"/>
    <col min="4610" max="4610" width="5.26953125" style="207" customWidth="1"/>
    <col min="4611" max="4611" width="14.1796875" style="207" customWidth="1"/>
    <col min="4612" max="4612" width="8.26953125" style="207" customWidth="1"/>
    <col min="4613" max="4613" width="12.26953125" style="207" customWidth="1"/>
    <col min="4614" max="4614" width="255" style="207" customWidth="1"/>
    <col min="4615" max="4615" width="6.81640625" style="207" customWidth="1"/>
    <col min="4616" max="4616" width="33.7265625" style="207" customWidth="1"/>
    <col min="4617" max="4617" width="18.26953125" style="207" customWidth="1"/>
    <col min="4618" max="4618" width="15.7265625" style="207" customWidth="1"/>
    <col min="4619" max="4619" width="33.7265625" style="207" customWidth="1"/>
    <col min="4620" max="4620" width="18.26953125" style="207" customWidth="1"/>
    <col min="4621" max="4621" width="13.26953125" style="207" customWidth="1"/>
    <col min="4622" max="4622" width="11" style="207" customWidth="1"/>
    <col min="4623" max="4623" width="9.453125" style="207" customWidth="1"/>
    <col min="4624" max="4624" width="83" style="207" customWidth="1"/>
    <col min="4625" max="4625" width="11" style="207" customWidth="1"/>
    <col min="4626" max="4629" width="17" style="207" customWidth="1"/>
    <col min="4630" max="4630" width="9.1796875" style="207"/>
    <col min="4631" max="4631" width="10.81640625" style="207" customWidth="1"/>
    <col min="4632" max="4864" width="9.1796875" style="207"/>
    <col min="4865" max="4865" width="7.453125" style="207" customWidth="1"/>
    <col min="4866" max="4866" width="5.26953125" style="207" customWidth="1"/>
    <col min="4867" max="4867" width="14.1796875" style="207" customWidth="1"/>
    <col min="4868" max="4868" width="8.26953125" style="207" customWidth="1"/>
    <col min="4869" max="4869" width="12.26953125" style="207" customWidth="1"/>
    <col min="4870" max="4870" width="255" style="207" customWidth="1"/>
    <col min="4871" max="4871" width="6.81640625" style="207" customWidth="1"/>
    <col min="4872" max="4872" width="33.7265625" style="207" customWidth="1"/>
    <col min="4873" max="4873" width="18.26953125" style="207" customWidth="1"/>
    <col min="4874" max="4874" width="15.7265625" style="207" customWidth="1"/>
    <col min="4875" max="4875" width="33.7265625" style="207" customWidth="1"/>
    <col min="4876" max="4876" width="18.26953125" style="207" customWidth="1"/>
    <col min="4877" max="4877" width="13.26953125" style="207" customWidth="1"/>
    <col min="4878" max="4878" width="11" style="207" customWidth="1"/>
    <col min="4879" max="4879" width="9.453125" style="207" customWidth="1"/>
    <col min="4880" max="4880" width="83" style="207" customWidth="1"/>
    <col min="4881" max="4881" width="11" style="207" customWidth="1"/>
    <col min="4882" max="4885" width="17" style="207" customWidth="1"/>
    <col min="4886" max="4886" width="9.1796875" style="207"/>
    <col min="4887" max="4887" width="10.81640625" style="207" customWidth="1"/>
    <col min="4888" max="5120" width="9.1796875" style="207"/>
    <col min="5121" max="5121" width="7.453125" style="207" customWidth="1"/>
    <col min="5122" max="5122" width="5.26953125" style="207" customWidth="1"/>
    <col min="5123" max="5123" width="14.1796875" style="207" customWidth="1"/>
    <col min="5124" max="5124" width="8.26953125" style="207" customWidth="1"/>
    <col min="5125" max="5125" width="12.26953125" style="207" customWidth="1"/>
    <col min="5126" max="5126" width="255" style="207" customWidth="1"/>
    <col min="5127" max="5127" width="6.81640625" style="207" customWidth="1"/>
    <col min="5128" max="5128" width="33.7265625" style="207" customWidth="1"/>
    <col min="5129" max="5129" width="18.26953125" style="207" customWidth="1"/>
    <col min="5130" max="5130" width="15.7265625" style="207" customWidth="1"/>
    <col min="5131" max="5131" width="33.7265625" style="207" customWidth="1"/>
    <col min="5132" max="5132" width="18.26953125" style="207" customWidth="1"/>
    <col min="5133" max="5133" width="13.26953125" style="207" customWidth="1"/>
    <col min="5134" max="5134" width="11" style="207" customWidth="1"/>
    <col min="5135" max="5135" width="9.453125" style="207" customWidth="1"/>
    <col min="5136" max="5136" width="83" style="207" customWidth="1"/>
    <col min="5137" max="5137" width="11" style="207" customWidth="1"/>
    <col min="5138" max="5141" width="17" style="207" customWidth="1"/>
    <col min="5142" max="5142" width="9.1796875" style="207"/>
    <col min="5143" max="5143" width="10.81640625" style="207" customWidth="1"/>
    <col min="5144" max="5376" width="9.1796875" style="207"/>
    <col min="5377" max="5377" width="7.453125" style="207" customWidth="1"/>
    <col min="5378" max="5378" width="5.26953125" style="207" customWidth="1"/>
    <col min="5379" max="5379" width="14.1796875" style="207" customWidth="1"/>
    <col min="5380" max="5380" width="8.26953125" style="207" customWidth="1"/>
    <col min="5381" max="5381" width="12.26953125" style="207" customWidth="1"/>
    <col min="5382" max="5382" width="255" style="207" customWidth="1"/>
    <col min="5383" max="5383" width="6.81640625" style="207" customWidth="1"/>
    <col min="5384" max="5384" width="33.7265625" style="207" customWidth="1"/>
    <col min="5385" max="5385" width="18.26953125" style="207" customWidth="1"/>
    <col min="5386" max="5386" width="15.7265625" style="207" customWidth="1"/>
    <col min="5387" max="5387" width="33.7265625" style="207" customWidth="1"/>
    <col min="5388" max="5388" width="18.26953125" style="207" customWidth="1"/>
    <col min="5389" max="5389" width="13.26953125" style="207" customWidth="1"/>
    <col min="5390" max="5390" width="11" style="207" customWidth="1"/>
    <col min="5391" max="5391" width="9.453125" style="207" customWidth="1"/>
    <col min="5392" max="5392" width="83" style="207" customWidth="1"/>
    <col min="5393" max="5393" width="11" style="207" customWidth="1"/>
    <col min="5394" max="5397" width="17" style="207" customWidth="1"/>
    <col min="5398" max="5398" width="9.1796875" style="207"/>
    <col min="5399" max="5399" width="10.81640625" style="207" customWidth="1"/>
    <col min="5400" max="5632" width="9.1796875" style="207"/>
    <col min="5633" max="5633" width="7.453125" style="207" customWidth="1"/>
    <col min="5634" max="5634" width="5.26953125" style="207" customWidth="1"/>
    <col min="5635" max="5635" width="14.1796875" style="207" customWidth="1"/>
    <col min="5636" max="5636" width="8.26953125" style="207" customWidth="1"/>
    <col min="5637" max="5637" width="12.26953125" style="207" customWidth="1"/>
    <col min="5638" max="5638" width="255" style="207" customWidth="1"/>
    <col min="5639" max="5639" width="6.81640625" style="207" customWidth="1"/>
    <col min="5640" max="5640" width="33.7265625" style="207" customWidth="1"/>
    <col min="5641" max="5641" width="18.26953125" style="207" customWidth="1"/>
    <col min="5642" max="5642" width="15.7265625" style="207" customWidth="1"/>
    <col min="5643" max="5643" width="33.7265625" style="207" customWidth="1"/>
    <col min="5644" max="5644" width="18.26953125" style="207" customWidth="1"/>
    <col min="5645" max="5645" width="13.26953125" style="207" customWidth="1"/>
    <col min="5646" max="5646" width="11" style="207" customWidth="1"/>
    <col min="5647" max="5647" width="9.453125" style="207" customWidth="1"/>
    <col min="5648" max="5648" width="83" style="207" customWidth="1"/>
    <col min="5649" max="5649" width="11" style="207" customWidth="1"/>
    <col min="5650" max="5653" width="17" style="207" customWidth="1"/>
    <col min="5654" max="5654" width="9.1796875" style="207"/>
    <col min="5655" max="5655" width="10.81640625" style="207" customWidth="1"/>
    <col min="5656" max="5888" width="9.1796875" style="207"/>
    <col min="5889" max="5889" width="7.453125" style="207" customWidth="1"/>
    <col min="5890" max="5890" width="5.26953125" style="207" customWidth="1"/>
    <col min="5891" max="5891" width="14.1796875" style="207" customWidth="1"/>
    <col min="5892" max="5892" width="8.26953125" style="207" customWidth="1"/>
    <col min="5893" max="5893" width="12.26953125" style="207" customWidth="1"/>
    <col min="5894" max="5894" width="255" style="207" customWidth="1"/>
    <col min="5895" max="5895" width="6.81640625" style="207" customWidth="1"/>
    <col min="5896" max="5896" width="33.7265625" style="207" customWidth="1"/>
    <col min="5897" max="5897" width="18.26953125" style="207" customWidth="1"/>
    <col min="5898" max="5898" width="15.7265625" style="207" customWidth="1"/>
    <col min="5899" max="5899" width="33.7265625" style="207" customWidth="1"/>
    <col min="5900" max="5900" width="18.26953125" style="207" customWidth="1"/>
    <col min="5901" max="5901" width="13.26953125" style="207" customWidth="1"/>
    <col min="5902" max="5902" width="11" style="207" customWidth="1"/>
    <col min="5903" max="5903" width="9.453125" style="207" customWidth="1"/>
    <col min="5904" max="5904" width="83" style="207" customWidth="1"/>
    <col min="5905" max="5905" width="11" style="207" customWidth="1"/>
    <col min="5906" max="5909" width="17" style="207" customWidth="1"/>
    <col min="5910" max="5910" width="9.1796875" style="207"/>
    <col min="5911" max="5911" width="10.81640625" style="207" customWidth="1"/>
    <col min="5912" max="6144" width="9.1796875" style="207"/>
    <col min="6145" max="6145" width="7.453125" style="207" customWidth="1"/>
    <col min="6146" max="6146" width="5.26953125" style="207" customWidth="1"/>
    <col min="6147" max="6147" width="14.1796875" style="207" customWidth="1"/>
    <col min="6148" max="6148" width="8.26953125" style="207" customWidth="1"/>
    <col min="6149" max="6149" width="12.26953125" style="207" customWidth="1"/>
    <col min="6150" max="6150" width="255" style="207" customWidth="1"/>
    <col min="6151" max="6151" width="6.81640625" style="207" customWidth="1"/>
    <col min="6152" max="6152" width="33.7265625" style="207" customWidth="1"/>
    <col min="6153" max="6153" width="18.26953125" style="207" customWidth="1"/>
    <col min="6154" max="6154" width="15.7265625" style="207" customWidth="1"/>
    <col min="6155" max="6155" width="33.7265625" style="207" customWidth="1"/>
    <col min="6156" max="6156" width="18.26953125" style="207" customWidth="1"/>
    <col min="6157" max="6157" width="13.26953125" style="207" customWidth="1"/>
    <col min="6158" max="6158" width="11" style="207" customWidth="1"/>
    <col min="6159" max="6159" width="9.453125" style="207" customWidth="1"/>
    <col min="6160" max="6160" width="83" style="207" customWidth="1"/>
    <col min="6161" max="6161" width="11" style="207" customWidth="1"/>
    <col min="6162" max="6165" width="17" style="207" customWidth="1"/>
    <col min="6166" max="6166" width="9.1796875" style="207"/>
    <col min="6167" max="6167" width="10.81640625" style="207" customWidth="1"/>
    <col min="6168" max="6400" width="9.1796875" style="207"/>
    <col min="6401" max="6401" width="7.453125" style="207" customWidth="1"/>
    <col min="6402" max="6402" width="5.26953125" style="207" customWidth="1"/>
    <col min="6403" max="6403" width="14.1796875" style="207" customWidth="1"/>
    <col min="6404" max="6404" width="8.26953125" style="207" customWidth="1"/>
    <col min="6405" max="6405" width="12.26953125" style="207" customWidth="1"/>
    <col min="6406" max="6406" width="255" style="207" customWidth="1"/>
    <col min="6407" max="6407" width="6.81640625" style="207" customWidth="1"/>
    <col min="6408" max="6408" width="33.7265625" style="207" customWidth="1"/>
    <col min="6409" max="6409" width="18.26953125" style="207" customWidth="1"/>
    <col min="6410" max="6410" width="15.7265625" style="207" customWidth="1"/>
    <col min="6411" max="6411" width="33.7265625" style="207" customWidth="1"/>
    <col min="6412" max="6412" width="18.26953125" style="207" customWidth="1"/>
    <col min="6413" max="6413" width="13.26953125" style="207" customWidth="1"/>
    <col min="6414" max="6414" width="11" style="207" customWidth="1"/>
    <col min="6415" max="6415" width="9.453125" style="207" customWidth="1"/>
    <col min="6416" max="6416" width="83" style="207" customWidth="1"/>
    <col min="6417" max="6417" width="11" style="207" customWidth="1"/>
    <col min="6418" max="6421" width="17" style="207" customWidth="1"/>
    <col min="6422" max="6422" width="9.1796875" style="207"/>
    <col min="6423" max="6423" width="10.81640625" style="207" customWidth="1"/>
    <col min="6424" max="6656" width="9.1796875" style="207"/>
    <col min="6657" max="6657" width="7.453125" style="207" customWidth="1"/>
    <col min="6658" max="6658" width="5.26953125" style="207" customWidth="1"/>
    <col min="6659" max="6659" width="14.1796875" style="207" customWidth="1"/>
    <col min="6660" max="6660" width="8.26953125" style="207" customWidth="1"/>
    <col min="6661" max="6661" width="12.26953125" style="207" customWidth="1"/>
    <col min="6662" max="6662" width="255" style="207" customWidth="1"/>
    <col min="6663" max="6663" width="6.81640625" style="207" customWidth="1"/>
    <col min="6664" max="6664" width="33.7265625" style="207" customWidth="1"/>
    <col min="6665" max="6665" width="18.26953125" style="207" customWidth="1"/>
    <col min="6666" max="6666" width="15.7265625" style="207" customWidth="1"/>
    <col min="6667" max="6667" width="33.7265625" style="207" customWidth="1"/>
    <col min="6668" max="6668" width="18.26953125" style="207" customWidth="1"/>
    <col min="6669" max="6669" width="13.26953125" style="207" customWidth="1"/>
    <col min="6670" max="6670" width="11" style="207" customWidth="1"/>
    <col min="6671" max="6671" width="9.453125" style="207" customWidth="1"/>
    <col min="6672" max="6672" width="83" style="207" customWidth="1"/>
    <col min="6673" max="6673" width="11" style="207" customWidth="1"/>
    <col min="6674" max="6677" width="17" style="207" customWidth="1"/>
    <col min="6678" max="6678" width="9.1796875" style="207"/>
    <col min="6679" max="6679" width="10.81640625" style="207" customWidth="1"/>
    <col min="6680" max="6912" width="9.1796875" style="207"/>
    <col min="6913" max="6913" width="7.453125" style="207" customWidth="1"/>
    <col min="6914" max="6914" width="5.26953125" style="207" customWidth="1"/>
    <col min="6915" max="6915" width="14.1796875" style="207" customWidth="1"/>
    <col min="6916" max="6916" width="8.26953125" style="207" customWidth="1"/>
    <col min="6917" max="6917" width="12.26953125" style="207" customWidth="1"/>
    <col min="6918" max="6918" width="255" style="207" customWidth="1"/>
    <col min="6919" max="6919" width="6.81640625" style="207" customWidth="1"/>
    <col min="6920" max="6920" width="33.7265625" style="207" customWidth="1"/>
    <col min="6921" max="6921" width="18.26953125" style="207" customWidth="1"/>
    <col min="6922" max="6922" width="15.7265625" style="207" customWidth="1"/>
    <col min="6923" max="6923" width="33.7265625" style="207" customWidth="1"/>
    <col min="6924" max="6924" width="18.26953125" style="207" customWidth="1"/>
    <col min="6925" max="6925" width="13.26953125" style="207" customWidth="1"/>
    <col min="6926" max="6926" width="11" style="207" customWidth="1"/>
    <col min="6927" max="6927" width="9.453125" style="207" customWidth="1"/>
    <col min="6928" max="6928" width="83" style="207" customWidth="1"/>
    <col min="6929" max="6929" width="11" style="207" customWidth="1"/>
    <col min="6930" max="6933" width="17" style="207" customWidth="1"/>
    <col min="6934" max="6934" width="9.1796875" style="207"/>
    <col min="6935" max="6935" width="10.81640625" style="207" customWidth="1"/>
    <col min="6936" max="7168" width="9.1796875" style="207"/>
    <col min="7169" max="7169" width="7.453125" style="207" customWidth="1"/>
    <col min="7170" max="7170" width="5.26953125" style="207" customWidth="1"/>
    <col min="7171" max="7171" width="14.1796875" style="207" customWidth="1"/>
    <col min="7172" max="7172" width="8.26953125" style="207" customWidth="1"/>
    <col min="7173" max="7173" width="12.26953125" style="207" customWidth="1"/>
    <col min="7174" max="7174" width="255" style="207" customWidth="1"/>
    <col min="7175" max="7175" width="6.81640625" style="207" customWidth="1"/>
    <col min="7176" max="7176" width="33.7265625" style="207" customWidth="1"/>
    <col min="7177" max="7177" width="18.26953125" style="207" customWidth="1"/>
    <col min="7178" max="7178" width="15.7265625" style="207" customWidth="1"/>
    <col min="7179" max="7179" width="33.7265625" style="207" customWidth="1"/>
    <col min="7180" max="7180" width="18.26953125" style="207" customWidth="1"/>
    <col min="7181" max="7181" width="13.26953125" style="207" customWidth="1"/>
    <col min="7182" max="7182" width="11" style="207" customWidth="1"/>
    <col min="7183" max="7183" width="9.453125" style="207" customWidth="1"/>
    <col min="7184" max="7184" width="83" style="207" customWidth="1"/>
    <col min="7185" max="7185" width="11" style="207" customWidth="1"/>
    <col min="7186" max="7189" width="17" style="207" customWidth="1"/>
    <col min="7190" max="7190" width="9.1796875" style="207"/>
    <col min="7191" max="7191" width="10.81640625" style="207" customWidth="1"/>
    <col min="7192" max="7424" width="9.1796875" style="207"/>
    <col min="7425" max="7425" width="7.453125" style="207" customWidth="1"/>
    <col min="7426" max="7426" width="5.26953125" style="207" customWidth="1"/>
    <col min="7427" max="7427" width="14.1796875" style="207" customWidth="1"/>
    <col min="7428" max="7428" width="8.26953125" style="207" customWidth="1"/>
    <col min="7429" max="7429" width="12.26953125" style="207" customWidth="1"/>
    <col min="7430" max="7430" width="255" style="207" customWidth="1"/>
    <col min="7431" max="7431" width="6.81640625" style="207" customWidth="1"/>
    <col min="7432" max="7432" width="33.7265625" style="207" customWidth="1"/>
    <col min="7433" max="7433" width="18.26953125" style="207" customWidth="1"/>
    <col min="7434" max="7434" width="15.7265625" style="207" customWidth="1"/>
    <col min="7435" max="7435" width="33.7265625" style="207" customWidth="1"/>
    <col min="7436" max="7436" width="18.26953125" style="207" customWidth="1"/>
    <col min="7437" max="7437" width="13.26953125" style="207" customWidth="1"/>
    <col min="7438" max="7438" width="11" style="207" customWidth="1"/>
    <col min="7439" max="7439" width="9.453125" style="207" customWidth="1"/>
    <col min="7440" max="7440" width="83" style="207" customWidth="1"/>
    <col min="7441" max="7441" width="11" style="207" customWidth="1"/>
    <col min="7442" max="7445" width="17" style="207" customWidth="1"/>
    <col min="7446" max="7446" width="9.1796875" style="207"/>
    <col min="7447" max="7447" width="10.81640625" style="207" customWidth="1"/>
    <col min="7448" max="7680" width="9.1796875" style="207"/>
    <col min="7681" max="7681" width="7.453125" style="207" customWidth="1"/>
    <col min="7682" max="7682" width="5.26953125" style="207" customWidth="1"/>
    <col min="7683" max="7683" width="14.1796875" style="207" customWidth="1"/>
    <col min="7684" max="7684" width="8.26953125" style="207" customWidth="1"/>
    <col min="7685" max="7685" width="12.26953125" style="207" customWidth="1"/>
    <col min="7686" max="7686" width="255" style="207" customWidth="1"/>
    <col min="7687" max="7687" width="6.81640625" style="207" customWidth="1"/>
    <col min="7688" max="7688" width="33.7265625" style="207" customWidth="1"/>
    <col min="7689" max="7689" width="18.26953125" style="207" customWidth="1"/>
    <col min="7690" max="7690" width="15.7265625" style="207" customWidth="1"/>
    <col min="7691" max="7691" width="33.7265625" style="207" customWidth="1"/>
    <col min="7692" max="7692" width="18.26953125" style="207" customWidth="1"/>
    <col min="7693" max="7693" width="13.26953125" style="207" customWidth="1"/>
    <col min="7694" max="7694" width="11" style="207" customWidth="1"/>
    <col min="7695" max="7695" width="9.453125" style="207" customWidth="1"/>
    <col min="7696" max="7696" width="83" style="207" customWidth="1"/>
    <col min="7697" max="7697" width="11" style="207" customWidth="1"/>
    <col min="7698" max="7701" width="17" style="207" customWidth="1"/>
    <col min="7702" max="7702" width="9.1796875" style="207"/>
    <col min="7703" max="7703" width="10.81640625" style="207" customWidth="1"/>
    <col min="7704" max="7936" width="9.1796875" style="207"/>
    <col min="7937" max="7937" width="7.453125" style="207" customWidth="1"/>
    <col min="7938" max="7938" width="5.26953125" style="207" customWidth="1"/>
    <col min="7939" max="7939" width="14.1796875" style="207" customWidth="1"/>
    <col min="7940" max="7940" width="8.26953125" style="207" customWidth="1"/>
    <col min="7941" max="7941" width="12.26953125" style="207" customWidth="1"/>
    <col min="7942" max="7942" width="255" style="207" customWidth="1"/>
    <col min="7943" max="7943" width="6.81640625" style="207" customWidth="1"/>
    <col min="7944" max="7944" width="33.7265625" style="207" customWidth="1"/>
    <col min="7945" max="7945" width="18.26953125" style="207" customWidth="1"/>
    <col min="7946" max="7946" width="15.7265625" style="207" customWidth="1"/>
    <col min="7947" max="7947" width="33.7265625" style="207" customWidth="1"/>
    <col min="7948" max="7948" width="18.26953125" style="207" customWidth="1"/>
    <col min="7949" max="7949" width="13.26953125" style="207" customWidth="1"/>
    <col min="7950" max="7950" width="11" style="207" customWidth="1"/>
    <col min="7951" max="7951" width="9.453125" style="207" customWidth="1"/>
    <col min="7952" max="7952" width="83" style="207" customWidth="1"/>
    <col min="7953" max="7953" width="11" style="207" customWidth="1"/>
    <col min="7954" max="7957" width="17" style="207" customWidth="1"/>
    <col min="7958" max="7958" width="9.1796875" style="207"/>
    <col min="7959" max="7959" width="10.81640625" style="207" customWidth="1"/>
    <col min="7960" max="8192" width="9.1796875" style="207"/>
    <col min="8193" max="8193" width="7.453125" style="207" customWidth="1"/>
    <col min="8194" max="8194" width="5.26953125" style="207" customWidth="1"/>
    <col min="8195" max="8195" width="14.1796875" style="207" customWidth="1"/>
    <col min="8196" max="8196" width="8.26953125" style="207" customWidth="1"/>
    <col min="8197" max="8197" width="12.26953125" style="207" customWidth="1"/>
    <col min="8198" max="8198" width="255" style="207" customWidth="1"/>
    <col min="8199" max="8199" width="6.81640625" style="207" customWidth="1"/>
    <col min="8200" max="8200" width="33.7265625" style="207" customWidth="1"/>
    <col min="8201" max="8201" width="18.26953125" style="207" customWidth="1"/>
    <col min="8202" max="8202" width="15.7265625" style="207" customWidth="1"/>
    <col min="8203" max="8203" width="33.7265625" style="207" customWidth="1"/>
    <col min="8204" max="8204" width="18.26953125" style="207" customWidth="1"/>
    <col min="8205" max="8205" width="13.26953125" style="207" customWidth="1"/>
    <col min="8206" max="8206" width="11" style="207" customWidth="1"/>
    <col min="8207" max="8207" width="9.453125" style="207" customWidth="1"/>
    <col min="8208" max="8208" width="83" style="207" customWidth="1"/>
    <col min="8209" max="8209" width="11" style="207" customWidth="1"/>
    <col min="8210" max="8213" width="17" style="207" customWidth="1"/>
    <col min="8214" max="8214" width="9.1796875" style="207"/>
    <col min="8215" max="8215" width="10.81640625" style="207" customWidth="1"/>
    <col min="8216" max="8448" width="9.1796875" style="207"/>
    <col min="8449" max="8449" width="7.453125" style="207" customWidth="1"/>
    <col min="8450" max="8450" width="5.26953125" style="207" customWidth="1"/>
    <col min="8451" max="8451" width="14.1796875" style="207" customWidth="1"/>
    <col min="8452" max="8452" width="8.26953125" style="207" customWidth="1"/>
    <col min="8453" max="8453" width="12.26953125" style="207" customWidth="1"/>
    <col min="8454" max="8454" width="255" style="207" customWidth="1"/>
    <col min="8455" max="8455" width="6.81640625" style="207" customWidth="1"/>
    <col min="8456" max="8456" width="33.7265625" style="207" customWidth="1"/>
    <col min="8457" max="8457" width="18.26953125" style="207" customWidth="1"/>
    <col min="8458" max="8458" width="15.7265625" style="207" customWidth="1"/>
    <col min="8459" max="8459" width="33.7265625" style="207" customWidth="1"/>
    <col min="8460" max="8460" width="18.26953125" style="207" customWidth="1"/>
    <col min="8461" max="8461" width="13.26953125" style="207" customWidth="1"/>
    <col min="8462" max="8462" width="11" style="207" customWidth="1"/>
    <col min="8463" max="8463" width="9.453125" style="207" customWidth="1"/>
    <col min="8464" max="8464" width="83" style="207" customWidth="1"/>
    <col min="8465" max="8465" width="11" style="207" customWidth="1"/>
    <col min="8466" max="8469" width="17" style="207" customWidth="1"/>
    <col min="8470" max="8470" width="9.1796875" style="207"/>
    <col min="8471" max="8471" width="10.81640625" style="207" customWidth="1"/>
    <col min="8472" max="8704" width="9.1796875" style="207"/>
    <col min="8705" max="8705" width="7.453125" style="207" customWidth="1"/>
    <col min="8706" max="8706" width="5.26953125" style="207" customWidth="1"/>
    <col min="8707" max="8707" width="14.1796875" style="207" customWidth="1"/>
    <col min="8708" max="8708" width="8.26953125" style="207" customWidth="1"/>
    <col min="8709" max="8709" width="12.26953125" style="207" customWidth="1"/>
    <col min="8710" max="8710" width="255" style="207" customWidth="1"/>
    <col min="8711" max="8711" width="6.81640625" style="207" customWidth="1"/>
    <col min="8712" max="8712" width="33.7265625" style="207" customWidth="1"/>
    <col min="8713" max="8713" width="18.26953125" style="207" customWidth="1"/>
    <col min="8714" max="8714" width="15.7265625" style="207" customWidth="1"/>
    <col min="8715" max="8715" width="33.7265625" style="207" customWidth="1"/>
    <col min="8716" max="8716" width="18.26953125" style="207" customWidth="1"/>
    <col min="8717" max="8717" width="13.26953125" style="207" customWidth="1"/>
    <col min="8718" max="8718" width="11" style="207" customWidth="1"/>
    <col min="8719" max="8719" width="9.453125" style="207" customWidth="1"/>
    <col min="8720" max="8720" width="83" style="207" customWidth="1"/>
    <col min="8721" max="8721" width="11" style="207" customWidth="1"/>
    <col min="8722" max="8725" width="17" style="207" customWidth="1"/>
    <col min="8726" max="8726" width="9.1796875" style="207"/>
    <col min="8727" max="8727" width="10.81640625" style="207" customWidth="1"/>
    <col min="8728" max="8960" width="9.1796875" style="207"/>
    <col min="8961" max="8961" width="7.453125" style="207" customWidth="1"/>
    <col min="8962" max="8962" width="5.26953125" style="207" customWidth="1"/>
    <col min="8963" max="8963" width="14.1796875" style="207" customWidth="1"/>
    <col min="8964" max="8964" width="8.26953125" style="207" customWidth="1"/>
    <col min="8965" max="8965" width="12.26953125" style="207" customWidth="1"/>
    <col min="8966" max="8966" width="255" style="207" customWidth="1"/>
    <col min="8967" max="8967" width="6.81640625" style="207" customWidth="1"/>
    <col min="8968" max="8968" width="33.7265625" style="207" customWidth="1"/>
    <col min="8969" max="8969" width="18.26953125" style="207" customWidth="1"/>
    <col min="8970" max="8970" width="15.7265625" style="207" customWidth="1"/>
    <col min="8971" max="8971" width="33.7265625" style="207" customWidth="1"/>
    <col min="8972" max="8972" width="18.26953125" style="207" customWidth="1"/>
    <col min="8973" max="8973" width="13.26953125" style="207" customWidth="1"/>
    <col min="8974" max="8974" width="11" style="207" customWidth="1"/>
    <col min="8975" max="8975" width="9.453125" style="207" customWidth="1"/>
    <col min="8976" max="8976" width="83" style="207" customWidth="1"/>
    <col min="8977" max="8977" width="11" style="207" customWidth="1"/>
    <col min="8978" max="8981" width="17" style="207" customWidth="1"/>
    <col min="8982" max="8982" width="9.1796875" style="207"/>
    <col min="8983" max="8983" width="10.81640625" style="207" customWidth="1"/>
    <col min="8984" max="9216" width="9.1796875" style="207"/>
    <col min="9217" max="9217" width="7.453125" style="207" customWidth="1"/>
    <col min="9218" max="9218" width="5.26953125" style="207" customWidth="1"/>
    <col min="9219" max="9219" width="14.1796875" style="207" customWidth="1"/>
    <col min="9220" max="9220" width="8.26953125" style="207" customWidth="1"/>
    <col min="9221" max="9221" width="12.26953125" style="207" customWidth="1"/>
    <col min="9222" max="9222" width="255" style="207" customWidth="1"/>
    <col min="9223" max="9223" width="6.81640625" style="207" customWidth="1"/>
    <col min="9224" max="9224" width="33.7265625" style="207" customWidth="1"/>
    <col min="9225" max="9225" width="18.26953125" style="207" customWidth="1"/>
    <col min="9226" max="9226" width="15.7265625" style="207" customWidth="1"/>
    <col min="9227" max="9227" width="33.7265625" style="207" customWidth="1"/>
    <col min="9228" max="9228" width="18.26953125" style="207" customWidth="1"/>
    <col min="9229" max="9229" width="13.26953125" style="207" customWidth="1"/>
    <col min="9230" max="9230" width="11" style="207" customWidth="1"/>
    <col min="9231" max="9231" width="9.453125" style="207" customWidth="1"/>
    <col min="9232" max="9232" width="83" style="207" customWidth="1"/>
    <col min="9233" max="9233" width="11" style="207" customWidth="1"/>
    <col min="9234" max="9237" width="17" style="207" customWidth="1"/>
    <col min="9238" max="9238" width="9.1796875" style="207"/>
    <col min="9239" max="9239" width="10.81640625" style="207" customWidth="1"/>
    <col min="9240" max="9472" width="9.1796875" style="207"/>
    <col min="9473" max="9473" width="7.453125" style="207" customWidth="1"/>
    <col min="9474" max="9474" width="5.26953125" style="207" customWidth="1"/>
    <col min="9475" max="9475" width="14.1796875" style="207" customWidth="1"/>
    <col min="9476" max="9476" width="8.26953125" style="207" customWidth="1"/>
    <col min="9477" max="9477" width="12.26953125" style="207" customWidth="1"/>
    <col min="9478" max="9478" width="255" style="207" customWidth="1"/>
    <col min="9479" max="9479" width="6.81640625" style="207" customWidth="1"/>
    <col min="9480" max="9480" width="33.7265625" style="207" customWidth="1"/>
    <col min="9481" max="9481" width="18.26953125" style="207" customWidth="1"/>
    <col min="9482" max="9482" width="15.7265625" style="207" customWidth="1"/>
    <col min="9483" max="9483" width="33.7265625" style="207" customWidth="1"/>
    <col min="9484" max="9484" width="18.26953125" style="207" customWidth="1"/>
    <col min="9485" max="9485" width="13.26953125" style="207" customWidth="1"/>
    <col min="9486" max="9486" width="11" style="207" customWidth="1"/>
    <col min="9487" max="9487" width="9.453125" style="207" customWidth="1"/>
    <col min="9488" max="9488" width="83" style="207" customWidth="1"/>
    <col min="9489" max="9489" width="11" style="207" customWidth="1"/>
    <col min="9490" max="9493" width="17" style="207" customWidth="1"/>
    <col min="9494" max="9494" width="9.1796875" style="207"/>
    <col min="9495" max="9495" width="10.81640625" style="207" customWidth="1"/>
    <col min="9496" max="9728" width="9.1796875" style="207"/>
    <col min="9729" max="9729" width="7.453125" style="207" customWidth="1"/>
    <col min="9730" max="9730" width="5.26953125" style="207" customWidth="1"/>
    <col min="9731" max="9731" width="14.1796875" style="207" customWidth="1"/>
    <col min="9732" max="9732" width="8.26953125" style="207" customWidth="1"/>
    <col min="9733" max="9733" width="12.26953125" style="207" customWidth="1"/>
    <col min="9734" max="9734" width="255" style="207" customWidth="1"/>
    <col min="9735" max="9735" width="6.81640625" style="207" customWidth="1"/>
    <col min="9736" max="9736" width="33.7265625" style="207" customWidth="1"/>
    <col min="9737" max="9737" width="18.26953125" style="207" customWidth="1"/>
    <col min="9738" max="9738" width="15.7265625" style="207" customWidth="1"/>
    <col min="9739" max="9739" width="33.7265625" style="207" customWidth="1"/>
    <col min="9740" max="9740" width="18.26953125" style="207" customWidth="1"/>
    <col min="9741" max="9741" width="13.26953125" style="207" customWidth="1"/>
    <col min="9742" max="9742" width="11" style="207" customWidth="1"/>
    <col min="9743" max="9743" width="9.453125" style="207" customWidth="1"/>
    <col min="9744" max="9744" width="83" style="207" customWidth="1"/>
    <col min="9745" max="9745" width="11" style="207" customWidth="1"/>
    <col min="9746" max="9749" width="17" style="207" customWidth="1"/>
    <col min="9750" max="9750" width="9.1796875" style="207"/>
    <col min="9751" max="9751" width="10.81640625" style="207" customWidth="1"/>
    <col min="9752" max="9984" width="9.1796875" style="207"/>
    <col min="9985" max="9985" width="7.453125" style="207" customWidth="1"/>
    <col min="9986" max="9986" width="5.26953125" style="207" customWidth="1"/>
    <col min="9987" max="9987" width="14.1796875" style="207" customWidth="1"/>
    <col min="9988" max="9988" width="8.26953125" style="207" customWidth="1"/>
    <col min="9989" max="9989" width="12.26953125" style="207" customWidth="1"/>
    <col min="9990" max="9990" width="255" style="207" customWidth="1"/>
    <col min="9991" max="9991" width="6.81640625" style="207" customWidth="1"/>
    <col min="9992" max="9992" width="33.7265625" style="207" customWidth="1"/>
    <col min="9993" max="9993" width="18.26953125" style="207" customWidth="1"/>
    <col min="9994" max="9994" width="15.7265625" style="207" customWidth="1"/>
    <col min="9995" max="9995" width="33.7265625" style="207" customWidth="1"/>
    <col min="9996" max="9996" width="18.26953125" style="207" customWidth="1"/>
    <col min="9997" max="9997" width="13.26953125" style="207" customWidth="1"/>
    <col min="9998" max="9998" width="11" style="207" customWidth="1"/>
    <col min="9999" max="9999" width="9.453125" style="207" customWidth="1"/>
    <col min="10000" max="10000" width="83" style="207" customWidth="1"/>
    <col min="10001" max="10001" width="11" style="207" customWidth="1"/>
    <col min="10002" max="10005" width="17" style="207" customWidth="1"/>
    <col min="10006" max="10006" width="9.1796875" style="207"/>
    <col min="10007" max="10007" width="10.81640625" style="207" customWidth="1"/>
    <col min="10008" max="10240" width="9.1796875" style="207"/>
    <col min="10241" max="10241" width="7.453125" style="207" customWidth="1"/>
    <col min="10242" max="10242" width="5.26953125" style="207" customWidth="1"/>
    <col min="10243" max="10243" width="14.1796875" style="207" customWidth="1"/>
    <col min="10244" max="10244" width="8.26953125" style="207" customWidth="1"/>
    <col min="10245" max="10245" width="12.26953125" style="207" customWidth="1"/>
    <col min="10246" max="10246" width="255" style="207" customWidth="1"/>
    <col min="10247" max="10247" width="6.81640625" style="207" customWidth="1"/>
    <col min="10248" max="10248" width="33.7265625" style="207" customWidth="1"/>
    <col min="10249" max="10249" width="18.26953125" style="207" customWidth="1"/>
    <col min="10250" max="10250" width="15.7265625" style="207" customWidth="1"/>
    <col min="10251" max="10251" width="33.7265625" style="207" customWidth="1"/>
    <col min="10252" max="10252" width="18.26953125" style="207" customWidth="1"/>
    <col min="10253" max="10253" width="13.26953125" style="207" customWidth="1"/>
    <col min="10254" max="10254" width="11" style="207" customWidth="1"/>
    <col min="10255" max="10255" width="9.453125" style="207" customWidth="1"/>
    <col min="10256" max="10256" width="83" style="207" customWidth="1"/>
    <col min="10257" max="10257" width="11" style="207" customWidth="1"/>
    <col min="10258" max="10261" width="17" style="207" customWidth="1"/>
    <col min="10262" max="10262" width="9.1796875" style="207"/>
    <col min="10263" max="10263" width="10.81640625" style="207" customWidth="1"/>
    <col min="10264" max="10496" width="9.1796875" style="207"/>
    <col min="10497" max="10497" width="7.453125" style="207" customWidth="1"/>
    <col min="10498" max="10498" width="5.26953125" style="207" customWidth="1"/>
    <col min="10499" max="10499" width="14.1796875" style="207" customWidth="1"/>
    <col min="10500" max="10500" width="8.26953125" style="207" customWidth="1"/>
    <col min="10501" max="10501" width="12.26953125" style="207" customWidth="1"/>
    <col min="10502" max="10502" width="255" style="207" customWidth="1"/>
    <col min="10503" max="10503" width="6.81640625" style="207" customWidth="1"/>
    <col min="10504" max="10504" width="33.7265625" style="207" customWidth="1"/>
    <col min="10505" max="10505" width="18.26953125" style="207" customWidth="1"/>
    <col min="10506" max="10506" width="15.7265625" style="207" customWidth="1"/>
    <col min="10507" max="10507" width="33.7265625" style="207" customWidth="1"/>
    <col min="10508" max="10508" width="18.26953125" style="207" customWidth="1"/>
    <col min="10509" max="10509" width="13.26953125" style="207" customWidth="1"/>
    <col min="10510" max="10510" width="11" style="207" customWidth="1"/>
    <col min="10511" max="10511" width="9.453125" style="207" customWidth="1"/>
    <col min="10512" max="10512" width="83" style="207" customWidth="1"/>
    <col min="10513" max="10513" width="11" style="207" customWidth="1"/>
    <col min="10514" max="10517" width="17" style="207" customWidth="1"/>
    <col min="10518" max="10518" width="9.1796875" style="207"/>
    <col min="10519" max="10519" width="10.81640625" style="207" customWidth="1"/>
    <col min="10520" max="10752" width="9.1796875" style="207"/>
    <col min="10753" max="10753" width="7.453125" style="207" customWidth="1"/>
    <col min="10754" max="10754" width="5.26953125" style="207" customWidth="1"/>
    <col min="10755" max="10755" width="14.1796875" style="207" customWidth="1"/>
    <col min="10756" max="10756" width="8.26953125" style="207" customWidth="1"/>
    <col min="10757" max="10757" width="12.26953125" style="207" customWidth="1"/>
    <col min="10758" max="10758" width="255" style="207" customWidth="1"/>
    <col min="10759" max="10759" width="6.81640625" style="207" customWidth="1"/>
    <col min="10760" max="10760" width="33.7265625" style="207" customWidth="1"/>
    <col min="10761" max="10761" width="18.26953125" style="207" customWidth="1"/>
    <col min="10762" max="10762" width="15.7265625" style="207" customWidth="1"/>
    <col min="10763" max="10763" width="33.7265625" style="207" customWidth="1"/>
    <col min="10764" max="10764" width="18.26953125" style="207" customWidth="1"/>
    <col min="10765" max="10765" width="13.26953125" style="207" customWidth="1"/>
    <col min="10766" max="10766" width="11" style="207" customWidth="1"/>
    <col min="10767" max="10767" width="9.453125" style="207" customWidth="1"/>
    <col min="10768" max="10768" width="83" style="207" customWidth="1"/>
    <col min="10769" max="10769" width="11" style="207" customWidth="1"/>
    <col min="10770" max="10773" width="17" style="207" customWidth="1"/>
    <col min="10774" max="10774" width="9.1796875" style="207"/>
    <col min="10775" max="10775" width="10.81640625" style="207" customWidth="1"/>
    <col min="10776" max="11008" width="9.1796875" style="207"/>
    <col min="11009" max="11009" width="7.453125" style="207" customWidth="1"/>
    <col min="11010" max="11010" width="5.26953125" style="207" customWidth="1"/>
    <col min="11011" max="11011" width="14.1796875" style="207" customWidth="1"/>
    <col min="11012" max="11012" width="8.26953125" style="207" customWidth="1"/>
    <col min="11013" max="11013" width="12.26953125" style="207" customWidth="1"/>
    <col min="11014" max="11014" width="255" style="207" customWidth="1"/>
    <col min="11015" max="11015" width="6.81640625" style="207" customWidth="1"/>
    <col min="11016" max="11016" width="33.7265625" style="207" customWidth="1"/>
    <col min="11017" max="11017" width="18.26953125" style="207" customWidth="1"/>
    <col min="11018" max="11018" width="15.7265625" style="207" customWidth="1"/>
    <col min="11019" max="11019" width="33.7265625" style="207" customWidth="1"/>
    <col min="11020" max="11020" width="18.26953125" style="207" customWidth="1"/>
    <col min="11021" max="11021" width="13.26953125" style="207" customWidth="1"/>
    <col min="11022" max="11022" width="11" style="207" customWidth="1"/>
    <col min="11023" max="11023" width="9.453125" style="207" customWidth="1"/>
    <col min="11024" max="11024" width="83" style="207" customWidth="1"/>
    <col min="11025" max="11025" width="11" style="207" customWidth="1"/>
    <col min="11026" max="11029" width="17" style="207" customWidth="1"/>
    <col min="11030" max="11030" width="9.1796875" style="207"/>
    <col min="11031" max="11031" width="10.81640625" style="207" customWidth="1"/>
    <col min="11032" max="11264" width="9.1796875" style="207"/>
    <col min="11265" max="11265" width="7.453125" style="207" customWidth="1"/>
    <col min="11266" max="11266" width="5.26953125" style="207" customWidth="1"/>
    <col min="11267" max="11267" width="14.1796875" style="207" customWidth="1"/>
    <col min="11268" max="11268" width="8.26953125" style="207" customWidth="1"/>
    <col min="11269" max="11269" width="12.26953125" style="207" customWidth="1"/>
    <col min="11270" max="11270" width="255" style="207" customWidth="1"/>
    <col min="11271" max="11271" width="6.81640625" style="207" customWidth="1"/>
    <col min="11272" max="11272" width="33.7265625" style="207" customWidth="1"/>
    <col min="11273" max="11273" width="18.26953125" style="207" customWidth="1"/>
    <col min="11274" max="11274" width="15.7265625" style="207" customWidth="1"/>
    <col min="11275" max="11275" width="33.7265625" style="207" customWidth="1"/>
    <col min="11276" max="11276" width="18.26953125" style="207" customWidth="1"/>
    <col min="11277" max="11277" width="13.26953125" style="207" customWidth="1"/>
    <col min="11278" max="11278" width="11" style="207" customWidth="1"/>
    <col min="11279" max="11279" width="9.453125" style="207" customWidth="1"/>
    <col min="11280" max="11280" width="83" style="207" customWidth="1"/>
    <col min="11281" max="11281" width="11" style="207" customWidth="1"/>
    <col min="11282" max="11285" width="17" style="207" customWidth="1"/>
    <col min="11286" max="11286" width="9.1796875" style="207"/>
    <col min="11287" max="11287" width="10.81640625" style="207" customWidth="1"/>
    <col min="11288" max="11520" width="9.1796875" style="207"/>
    <col min="11521" max="11521" width="7.453125" style="207" customWidth="1"/>
    <col min="11522" max="11522" width="5.26953125" style="207" customWidth="1"/>
    <col min="11523" max="11523" width="14.1796875" style="207" customWidth="1"/>
    <col min="11524" max="11524" width="8.26953125" style="207" customWidth="1"/>
    <col min="11525" max="11525" width="12.26953125" style="207" customWidth="1"/>
    <col min="11526" max="11526" width="255" style="207" customWidth="1"/>
    <col min="11527" max="11527" width="6.81640625" style="207" customWidth="1"/>
    <col min="11528" max="11528" width="33.7265625" style="207" customWidth="1"/>
    <col min="11529" max="11529" width="18.26953125" style="207" customWidth="1"/>
    <col min="11530" max="11530" width="15.7265625" style="207" customWidth="1"/>
    <col min="11531" max="11531" width="33.7265625" style="207" customWidth="1"/>
    <col min="11532" max="11532" width="18.26953125" style="207" customWidth="1"/>
    <col min="11533" max="11533" width="13.26953125" style="207" customWidth="1"/>
    <col min="11534" max="11534" width="11" style="207" customWidth="1"/>
    <col min="11535" max="11535" width="9.453125" style="207" customWidth="1"/>
    <col min="11536" max="11536" width="83" style="207" customWidth="1"/>
    <col min="11537" max="11537" width="11" style="207" customWidth="1"/>
    <col min="11538" max="11541" width="17" style="207" customWidth="1"/>
    <col min="11542" max="11542" width="9.1796875" style="207"/>
    <col min="11543" max="11543" width="10.81640625" style="207" customWidth="1"/>
    <col min="11544" max="11776" width="9.1796875" style="207"/>
    <col min="11777" max="11777" width="7.453125" style="207" customWidth="1"/>
    <col min="11778" max="11778" width="5.26953125" style="207" customWidth="1"/>
    <col min="11779" max="11779" width="14.1796875" style="207" customWidth="1"/>
    <col min="11780" max="11780" width="8.26953125" style="207" customWidth="1"/>
    <col min="11781" max="11781" width="12.26953125" style="207" customWidth="1"/>
    <col min="11782" max="11782" width="255" style="207" customWidth="1"/>
    <col min="11783" max="11783" width="6.81640625" style="207" customWidth="1"/>
    <col min="11784" max="11784" width="33.7265625" style="207" customWidth="1"/>
    <col min="11785" max="11785" width="18.26953125" style="207" customWidth="1"/>
    <col min="11786" max="11786" width="15.7265625" style="207" customWidth="1"/>
    <col min="11787" max="11787" width="33.7265625" style="207" customWidth="1"/>
    <col min="11788" max="11788" width="18.26953125" style="207" customWidth="1"/>
    <col min="11789" max="11789" width="13.26953125" style="207" customWidth="1"/>
    <col min="11790" max="11790" width="11" style="207" customWidth="1"/>
    <col min="11791" max="11791" width="9.453125" style="207" customWidth="1"/>
    <col min="11792" max="11792" width="83" style="207" customWidth="1"/>
    <col min="11793" max="11793" width="11" style="207" customWidth="1"/>
    <col min="11794" max="11797" width="17" style="207" customWidth="1"/>
    <col min="11798" max="11798" width="9.1796875" style="207"/>
    <col min="11799" max="11799" width="10.81640625" style="207" customWidth="1"/>
    <col min="11800" max="12032" width="9.1796875" style="207"/>
    <col min="12033" max="12033" width="7.453125" style="207" customWidth="1"/>
    <col min="12034" max="12034" width="5.26953125" style="207" customWidth="1"/>
    <col min="12035" max="12035" width="14.1796875" style="207" customWidth="1"/>
    <col min="12036" max="12036" width="8.26953125" style="207" customWidth="1"/>
    <col min="12037" max="12037" width="12.26953125" style="207" customWidth="1"/>
    <col min="12038" max="12038" width="255" style="207" customWidth="1"/>
    <col min="12039" max="12039" width="6.81640625" style="207" customWidth="1"/>
    <col min="12040" max="12040" width="33.7265625" style="207" customWidth="1"/>
    <col min="12041" max="12041" width="18.26953125" style="207" customWidth="1"/>
    <col min="12042" max="12042" width="15.7265625" style="207" customWidth="1"/>
    <col min="12043" max="12043" width="33.7265625" style="207" customWidth="1"/>
    <col min="12044" max="12044" width="18.26953125" style="207" customWidth="1"/>
    <col min="12045" max="12045" width="13.26953125" style="207" customWidth="1"/>
    <col min="12046" max="12046" width="11" style="207" customWidth="1"/>
    <col min="12047" max="12047" width="9.453125" style="207" customWidth="1"/>
    <col min="12048" max="12048" width="83" style="207" customWidth="1"/>
    <col min="12049" max="12049" width="11" style="207" customWidth="1"/>
    <col min="12050" max="12053" width="17" style="207" customWidth="1"/>
    <col min="12054" max="12054" width="9.1796875" style="207"/>
    <col min="12055" max="12055" width="10.81640625" style="207" customWidth="1"/>
    <col min="12056" max="12288" width="9.1796875" style="207"/>
    <col min="12289" max="12289" width="7.453125" style="207" customWidth="1"/>
    <col min="12290" max="12290" width="5.26953125" style="207" customWidth="1"/>
    <col min="12291" max="12291" width="14.1796875" style="207" customWidth="1"/>
    <col min="12292" max="12292" width="8.26953125" style="207" customWidth="1"/>
    <col min="12293" max="12293" width="12.26953125" style="207" customWidth="1"/>
    <col min="12294" max="12294" width="255" style="207" customWidth="1"/>
    <col min="12295" max="12295" width="6.81640625" style="207" customWidth="1"/>
    <col min="12296" max="12296" width="33.7265625" style="207" customWidth="1"/>
    <col min="12297" max="12297" width="18.26953125" style="207" customWidth="1"/>
    <col min="12298" max="12298" width="15.7265625" style="207" customWidth="1"/>
    <col min="12299" max="12299" width="33.7265625" style="207" customWidth="1"/>
    <col min="12300" max="12300" width="18.26953125" style="207" customWidth="1"/>
    <col min="12301" max="12301" width="13.26953125" style="207" customWidth="1"/>
    <col min="12302" max="12302" width="11" style="207" customWidth="1"/>
    <col min="12303" max="12303" width="9.453125" style="207" customWidth="1"/>
    <col min="12304" max="12304" width="83" style="207" customWidth="1"/>
    <col min="12305" max="12305" width="11" style="207" customWidth="1"/>
    <col min="12306" max="12309" width="17" style="207" customWidth="1"/>
    <col min="12310" max="12310" width="9.1796875" style="207"/>
    <col min="12311" max="12311" width="10.81640625" style="207" customWidth="1"/>
    <col min="12312" max="12544" width="9.1796875" style="207"/>
    <col min="12545" max="12545" width="7.453125" style="207" customWidth="1"/>
    <col min="12546" max="12546" width="5.26953125" style="207" customWidth="1"/>
    <col min="12547" max="12547" width="14.1796875" style="207" customWidth="1"/>
    <col min="12548" max="12548" width="8.26953125" style="207" customWidth="1"/>
    <col min="12549" max="12549" width="12.26953125" style="207" customWidth="1"/>
    <col min="12550" max="12550" width="255" style="207" customWidth="1"/>
    <col min="12551" max="12551" width="6.81640625" style="207" customWidth="1"/>
    <col min="12552" max="12552" width="33.7265625" style="207" customWidth="1"/>
    <col min="12553" max="12553" width="18.26953125" style="207" customWidth="1"/>
    <col min="12554" max="12554" width="15.7265625" style="207" customWidth="1"/>
    <col min="12555" max="12555" width="33.7265625" style="207" customWidth="1"/>
    <col min="12556" max="12556" width="18.26953125" style="207" customWidth="1"/>
    <col min="12557" max="12557" width="13.26953125" style="207" customWidth="1"/>
    <col min="12558" max="12558" width="11" style="207" customWidth="1"/>
    <col min="12559" max="12559" width="9.453125" style="207" customWidth="1"/>
    <col min="12560" max="12560" width="83" style="207" customWidth="1"/>
    <col min="12561" max="12561" width="11" style="207" customWidth="1"/>
    <col min="12562" max="12565" width="17" style="207" customWidth="1"/>
    <col min="12566" max="12566" width="9.1796875" style="207"/>
    <col min="12567" max="12567" width="10.81640625" style="207" customWidth="1"/>
    <col min="12568" max="12800" width="9.1796875" style="207"/>
    <col min="12801" max="12801" width="7.453125" style="207" customWidth="1"/>
    <col min="12802" max="12802" width="5.26953125" style="207" customWidth="1"/>
    <col min="12803" max="12803" width="14.1796875" style="207" customWidth="1"/>
    <col min="12804" max="12804" width="8.26953125" style="207" customWidth="1"/>
    <col min="12805" max="12805" width="12.26953125" style="207" customWidth="1"/>
    <col min="12806" max="12806" width="255" style="207" customWidth="1"/>
    <col min="12807" max="12807" width="6.81640625" style="207" customWidth="1"/>
    <col min="12808" max="12808" width="33.7265625" style="207" customWidth="1"/>
    <col min="12809" max="12809" width="18.26953125" style="207" customWidth="1"/>
    <col min="12810" max="12810" width="15.7265625" style="207" customWidth="1"/>
    <col min="12811" max="12811" width="33.7265625" style="207" customWidth="1"/>
    <col min="12812" max="12812" width="18.26953125" style="207" customWidth="1"/>
    <col min="12813" max="12813" width="13.26953125" style="207" customWidth="1"/>
    <col min="12814" max="12814" width="11" style="207" customWidth="1"/>
    <col min="12815" max="12815" width="9.453125" style="207" customWidth="1"/>
    <col min="12816" max="12816" width="83" style="207" customWidth="1"/>
    <col min="12817" max="12817" width="11" style="207" customWidth="1"/>
    <col min="12818" max="12821" width="17" style="207" customWidth="1"/>
    <col min="12822" max="12822" width="9.1796875" style="207"/>
    <col min="12823" max="12823" width="10.81640625" style="207" customWidth="1"/>
    <col min="12824" max="13056" width="9.1796875" style="207"/>
    <col min="13057" max="13057" width="7.453125" style="207" customWidth="1"/>
    <col min="13058" max="13058" width="5.26953125" style="207" customWidth="1"/>
    <col min="13059" max="13059" width="14.1796875" style="207" customWidth="1"/>
    <col min="13060" max="13060" width="8.26953125" style="207" customWidth="1"/>
    <col min="13061" max="13061" width="12.26953125" style="207" customWidth="1"/>
    <col min="13062" max="13062" width="255" style="207" customWidth="1"/>
    <col min="13063" max="13063" width="6.81640625" style="207" customWidth="1"/>
    <col min="13064" max="13064" width="33.7265625" style="207" customWidth="1"/>
    <col min="13065" max="13065" width="18.26953125" style="207" customWidth="1"/>
    <col min="13066" max="13066" width="15.7265625" style="207" customWidth="1"/>
    <col min="13067" max="13067" width="33.7265625" style="207" customWidth="1"/>
    <col min="13068" max="13068" width="18.26953125" style="207" customWidth="1"/>
    <col min="13069" max="13069" width="13.26953125" style="207" customWidth="1"/>
    <col min="13070" max="13070" width="11" style="207" customWidth="1"/>
    <col min="13071" max="13071" width="9.453125" style="207" customWidth="1"/>
    <col min="13072" max="13072" width="83" style="207" customWidth="1"/>
    <col min="13073" max="13073" width="11" style="207" customWidth="1"/>
    <col min="13074" max="13077" width="17" style="207" customWidth="1"/>
    <col min="13078" max="13078" width="9.1796875" style="207"/>
    <col min="13079" max="13079" width="10.81640625" style="207" customWidth="1"/>
    <col min="13080" max="13312" width="9.1796875" style="207"/>
    <col min="13313" max="13313" width="7.453125" style="207" customWidth="1"/>
    <col min="13314" max="13314" width="5.26953125" style="207" customWidth="1"/>
    <col min="13315" max="13315" width="14.1796875" style="207" customWidth="1"/>
    <col min="13316" max="13316" width="8.26953125" style="207" customWidth="1"/>
    <col min="13317" max="13317" width="12.26953125" style="207" customWidth="1"/>
    <col min="13318" max="13318" width="255" style="207" customWidth="1"/>
    <col min="13319" max="13319" width="6.81640625" style="207" customWidth="1"/>
    <col min="13320" max="13320" width="33.7265625" style="207" customWidth="1"/>
    <col min="13321" max="13321" width="18.26953125" style="207" customWidth="1"/>
    <col min="13322" max="13322" width="15.7265625" style="207" customWidth="1"/>
    <col min="13323" max="13323" width="33.7265625" style="207" customWidth="1"/>
    <col min="13324" max="13324" width="18.26953125" style="207" customWidth="1"/>
    <col min="13325" max="13325" width="13.26953125" style="207" customWidth="1"/>
    <col min="13326" max="13326" width="11" style="207" customWidth="1"/>
    <col min="13327" max="13327" width="9.453125" style="207" customWidth="1"/>
    <col min="13328" max="13328" width="83" style="207" customWidth="1"/>
    <col min="13329" max="13329" width="11" style="207" customWidth="1"/>
    <col min="13330" max="13333" width="17" style="207" customWidth="1"/>
    <col min="13334" max="13334" width="9.1796875" style="207"/>
    <col min="13335" max="13335" width="10.81640625" style="207" customWidth="1"/>
    <col min="13336" max="13568" width="9.1796875" style="207"/>
    <col min="13569" max="13569" width="7.453125" style="207" customWidth="1"/>
    <col min="13570" max="13570" width="5.26953125" style="207" customWidth="1"/>
    <col min="13571" max="13571" width="14.1796875" style="207" customWidth="1"/>
    <col min="13572" max="13572" width="8.26953125" style="207" customWidth="1"/>
    <col min="13573" max="13573" width="12.26953125" style="207" customWidth="1"/>
    <col min="13574" max="13574" width="255" style="207" customWidth="1"/>
    <col min="13575" max="13575" width="6.81640625" style="207" customWidth="1"/>
    <col min="13576" max="13576" width="33.7265625" style="207" customWidth="1"/>
    <col min="13577" max="13577" width="18.26953125" style="207" customWidth="1"/>
    <col min="13578" max="13578" width="15.7265625" style="207" customWidth="1"/>
    <col min="13579" max="13579" width="33.7265625" style="207" customWidth="1"/>
    <col min="13580" max="13580" width="18.26953125" style="207" customWidth="1"/>
    <col min="13581" max="13581" width="13.26953125" style="207" customWidth="1"/>
    <col min="13582" max="13582" width="11" style="207" customWidth="1"/>
    <col min="13583" max="13583" width="9.453125" style="207" customWidth="1"/>
    <col min="13584" max="13584" width="83" style="207" customWidth="1"/>
    <col min="13585" max="13585" width="11" style="207" customWidth="1"/>
    <col min="13586" max="13589" width="17" style="207" customWidth="1"/>
    <col min="13590" max="13590" width="9.1796875" style="207"/>
    <col min="13591" max="13591" width="10.81640625" style="207" customWidth="1"/>
    <col min="13592" max="13824" width="9.1796875" style="207"/>
    <col min="13825" max="13825" width="7.453125" style="207" customWidth="1"/>
    <col min="13826" max="13826" width="5.26953125" style="207" customWidth="1"/>
    <col min="13827" max="13827" width="14.1796875" style="207" customWidth="1"/>
    <col min="13828" max="13828" width="8.26953125" style="207" customWidth="1"/>
    <col min="13829" max="13829" width="12.26953125" style="207" customWidth="1"/>
    <col min="13830" max="13830" width="255" style="207" customWidth="1"/>
    <col min="13831" max="13831" width="6.81640625" style="207" customWidth="1"/>
    <col min="13832" max="13832" width="33.7265625" style="207" customWidth="1"/>
    <col min="13833" max="13833" width="18.26953125" style="207" customWidth="1"/>
    <col min="13834" max="13834" width="15.7265625" style="207" customWidth="1"/>
    <col min="13835" max="13835" width="33.7265625" style="207" customWidth="1"/>
    <col min="13836" max="13836" width="18.26953125" style="207" customWidth="1"/>
    <col min="13837" max="13837" width="13.26953125" style="207" customWidth="1"/>
    <col min="13838" max="13838" width="11" style="207" customWidth="1"/>
    <col min="13839" max="13839" width="9.453125" style="207" customWidth="1"/>
    <col min="13840" max="13840" width="83" style="207" customWidth="1"/>
    <col min="13841" max="13841" width="11" style="207" customWidth="1"/>
    <col min="13842" max="13845" width="17" style="207" customWidth="1"/>
    <col min="13846" max="13846" width="9.1796875" style="207"/>
    <col min="13847" max="13847" width="10.81640625" style="207" customWidth="1"/>
    <col min="13848" max="14080" width="9.1796875" style="207"/>
    <col min="14081" max="14081" width="7.453125" style="207" customWidth="1"/>
    <col min="14082" max="14082" width="5.26953125" style="207" customWidth="1"/>
    <col min="14083" max="14083" width="14.1796875" style="207" customWidth="1"/>
    <col min="14084" max="14084" width="8.26953125" style="207" customWidth="1"/>
    <col min="14085" max="14085" width="12.26953125" style="207" customWidth="1"/>
    <col min="14086" max="14086" width="255" style="207" customWidth="1"/>
    <col min="14087" max="14087" width="6.81640625" style="207" customWidth="1"/>
    <col min="14088" max="14088" width="33.7265625" style="207" customWidth="1"/>
    <col min="14089" max="14089" width="18.26953125" style="207" customWidth="1"/>
    <col min="14090" max="14090" width="15.7265625" style="207" customWidth="1"/>
    <col min="14091" max="14091" width="33.7265625" style="207" customWidth="1"/>
    <col min="14092" max="14092" width="18.26953125" style="207" customWidth="1"/>
    <col min="14093" max="14093" width="13.26953125" style="207" customWidth="1"/>
    <col min="14094" max="14094" width="11" style="207" customWidth="1"/>
    <col min="14095" max="14095" width="9.453125" style="207" customWidth="1"/>
    <col min="14096" max="14096" width="83" style="207" customWidth="1"/>
    <col min="14097" max="14097" width="11" style="207" customWidth="1"/>
    <col min="14098" max="14101" width="17" style="207" customWidth="1"/>
    <col min="14102" max="14102" width="9.1796875" style="207"/>
    <col min="14103" max="14103" width="10.81640625" style="207" customWidth="1"/>
    <col min="14104" max="14336" width="9.1796875" style="207"/>
    <col min="14337" max="14337" width="7.453125" style="207" customWidth="1"/>
    <col min="14338" max="14338" width="5.26953125" style="207" customWidth="1"/>
    <col min="14339" max="14339" width="14.1796875" style="207" customWidth="1"/>
    <col min="14340" max="14340" width="8.26953125" style="207" customWidth="1"/>
    <col min="14341" max="14341" width="12.26953125" style="207" customWidth="1"/>
    <col min="14342" max="14342" width="255" style="207" customWidth="1"/>
    <col min="14343" max="14343" width="6.81640625" style="207" customWidth="1"/>
    <col min="14344" max="14344" width="33.7265625" style="207" customWidth="1"/>
    <col min="14345" max="14345" width="18.26953125" style="207" customWidth="1"/>
    <col min="14346" max="14346" width="15.7265625" style="207" customWidth="1"/>
    <col min="14347" max="14347" width="33.7265625" style="207" customWidth="1"/>
    <col min="14348" max="14348" width="18.26953125" style="207" customWidth="1"/>
    <col min="14349" max="14349" width="13.26953125" style="207" customWidth="1"/>
    <col min="14350" max="14350" width="11" style="207" customWidth="1"/>
    <col min="14351" max="14351" width="9.453125" style="207" customWidth="1"/>
    <col min="14352" max="14352" width="83" style="207" customWidth="1"/>
    <col min="14353" max="14353" width="11" style="207" customWidth="1"/>
    <col min="14354" max="14357" width="17" style="207" customWidth="1"/>
    <col min="14358" max="14358" width="9.1796875" style="207"/>
    <col min="14359" max="14359" width="10.81640625" style="207" customWidth="1"/>
    <col min="14360" max="14592" width="9.1796875" style="207"/>
    <col min="14593" max="14593" width="7.453125" style="207" customWidth="1"/>
    <col min="14594" max="14594" width="5.26953125" style="207" customWidth="1"/>
    <col min="14595" max="14595" width="14.1796875" style="207" customWidth="1"/>
    <col min="14596" max="14596" width="8.26953125" style="207" customWidth="1"/>
    <col min="14597" max="14597" width="12.26953125" style="207" customWidth="1"/>
    <col min="14598" max="14598" width="255" style="207" customWidth="1"/>
    <col min="14599" max="14599" width="6.81640625" style="207" customWidth="1"/>
    <col min="14600" max="14600" width="33.7265625" style="207" customWidth="1"/>
    <col min="14601" max="14601" width="18.26953125" style="207" customWidth="1"/>
    <col min="14602" max="14602" width="15.7265625" style="207" customWidth="1"/>
    <col min="14603" max="14603" width="33.7265625" style="207" customWidth="1"/>
    <col min="14604" max="14604" width="18.26953125" style="207" customWidth="1"/>
    <col min="14605" max="14605" width="13.26953125" style="207" customWidth="1"/>
    <col min="14606" max="14606" width="11" style="207" customWidth="1"/>
    <col min="14607" max="14607" width="9.453125" style="207" customWidth="1"/>
    <col min="14608" max="14608" width="83" style="207" customWidth="1"/>
    <col min="14609" max="14609" width="11" style="207" customWidth="1"/>
    <col min="14610" max="14613" width="17" style="207" customWidth="1"/>
    <col min="14614" max="14614" width="9.1796875" style="207"/>
    <col min="14615" max="14615" width="10.81640625" style="207" customWidth="1"/>
    <col min="14616" max="14848" width="9.1796875" style="207"/>
    <col min="14849" max="14849" width="7.453125" style="207" customWidth="1"/>
    <col min="14850" max="14850" width="5.26953125" style="207" customWidth="1"/>
    <col min="14851" max="14851" width="14.1796875" style="207" customWidth="1"/>
    <col min="14852" max="14852" width="8.26953125" style="207" customWidth="1"/>
    <col min="14853" max="14853" width="12.26953125" style="207" customWidth="1"/>
    <col min="14854" max="14854" width="255" style="207" customWidth="1"/>
    <col min="14855" max="14855" width="6.81640625" style="207" customWidth="1"/>
    <col min="14856" max="14856" width="33.7265625" style="207" customWidth="1"/>
    <col min="14857" max="14857" width="18.26953125" style="207" customWidth="1"/>
    <col min="14858" max="14858" width="15.7265625" style="207" customWidth="1"/>
    <col min="14859" max="14859" width="33.7265625" style="207" customWidth="1"/>
    <col min="14860" max="14860" width="18.26953125" style="207" customWidth="1"/>
    <col min="14861" max="14861" width="13.26953125" style="207" customWidth="1"/>
    <col min="14862" max="14862" width="11" style="207" customWidth="1"/>
    <col min="14863" max="14863" width="9.453125" style="207" customWidth="1"/>
    <col min="14864" max="14864" width="83" style="207" customWidth="1"/>
    <col min="14865" max="14865" width="11" style="207" customWidth="1"/>
    <col min="14866" max="14869" width="17" style="207" customWidth="1"/>
    <col min="14870" max="14870" width="9.1796875" style="207"/>
    <col min="14871" max="14871" width="10.81640625" style="207" customWidth="1"/>
    <col min="14872" max="15104" width="9.1796875" style="207"/>
    <col min="15105" max="15105" width="7.453125" style="207" customWidth="1"/>
    <col min="15106" max="15106" width="5.26953125" style="207" customWidth="1"/>
    <col min="15107" max="15107" width="14.1796875" style="207" customWidth="1"/>
    <col min="15108" max="15108" width="8.26953125" style="207" customWidth="1"/>
    <col min="15109" max="15109" width="12.26953125" style="207" customWidth="1"/>
    <col min="15110" max="15110" width="255" style="207" customWidth="1"/>
    <col min="15111" max="15111" width="6.81640625" style="207" customWidth="1"/>
    <col min="15112" max="15112" width="33.7265625" style="207" customWidth="1"/>
    <col min="15113" max="15113" width="18.26953125" style="207" customWidth="1"/>
    <col min="15114" max="15114" width="15.7265625" style="207" customWidth="1"/>
    <col min="15115" max="15115" width="33.7265625" style="207" customWidth="1"/>
    <col min="15116" max="15116" width="18.26953125" style="207" customWidth="1"/>
    <col min="15117" max="15117" width="13.26953125" style="207" customWidth="1"/>
    <col min="15118" max="15118" width="11" style="207" customWidth="1"/>
    <col min="15119" max="15119" width="9.453125" style="207" customWidth="1"/>
    <col min="15120" max="15120" width="83" style="207" customWidth="1"/>
    <col min="15121" max="15121" width="11" style="207" customWidth="1"/>
    <col min="15122" max="15125" width="17" style="207" customWidth="1"/>
    <col min="15126" max="15126" width="9.1796875" style="207"/>
    <col min="15127" max="15127" width="10.81640625" style="207" customWidth="1"/>
    <col min="15128" max="15360" width="9.1796875" style="207"/>
    <col min="15361" max="15361" width="7.453125" style="207" customWidth="1"/>
    <col min="15362" max="15362" width="5.26953125" style="207" customWidth="1"/>
    <col min="15363" max="15363" width="14.1796875" style="207" customWidth="1"/>
    <col min="15364" max="15364" width="8.26953125" style="207" customWidth="1"/>
    <col min="15365" max="15365" width="12.26953125" style="207" customWidth="1"/>
    <col min="15366" max="15366" width="255" style="207" customWidth="1"/>
    <col min="15367" max="15367" width="6.81640625" style="207" customWidth="1"/>
    <col min="15368" max="15368" width="33.7265625" style="207" customWidth="1"/>
    <col min="15369" max="15369" width="18.26953125" style="207" customWidth="1"/>
    <col min="15370" max="15370" width="15.7265625" style="207" customWidth="1"/>
    <col min="15371" max="15371" width="33.7265625" style="207" customWidth="1"/>
    <col min="15372" max="15372" width="18.26953125" style="207" customWidth="1"/>
    <col min="15373" max="15373" width="13.26953125" style="207" customWidth="1"/>
    <col min="15374" max="15374" width="11" style="207" customWidth="1"/>
    <col min="15375" max="15375" width="9.453125" style="207" customWidth="1"/>
    <col min="15376" max="15376" width="83" style="207" customWidth="1"/>
    <col min="15377" max="15377" width="11" style="207" customWidth="1"/>
    <col min="15378" max="15381" width="17" style="207" customWidth="1"/>
    <col min="15382" max="15382" width="9.1796875" style="207"/>
    <col min="15383" max="15383" width="10.81640625" style="207" customWidth="1"/>
    <col min="15384" max="15616" width="9.1796875" style="207"/>
    <col min="15617" max="15617" width="7.453125" style="207" customWidth="1"/>
    <col min="15618" max="15618" width="5.26953125" style="207" customWidth="1"/>
    <col min="15619" max="15619" width="14.1796875" style="207" customWidth="1"/>
    <col min="15620" max="15620" width="8.26953125" style="207" customWidth="1"/>
    <col min="15621" max="15621" width="12.26953125" style="207" customWidth="1"/>
    <col min="15622" max="15622" width="255" style="207" customWidth="1"/>
    <col min="15623" max="15623" width="6.81640625" style="207" customWidth="1"/>
    <col min="15624" max="15624" width="33.7265625" style="207" customWidth="1"/>
    <col min="15625" max="15625" width="18.26953125" style="207" customWidth="1"/>
    <col min="15626" max="15626" width="15.7265625" style="207" customWidth="1"/>
    <col min="15627" max="15627" width="33.7265625" style="207" customWidth="1"/>
    <col min="15628" max="15628" width="18.26953125" style="207" customWidth="1"/>
    <col min="15629" max="15629" width="13.26953125" style="207" customWidth="1"/>
    <col min="15630" max="15630" width="11" style="207" customWidth="1"/>
    <col min="15631" max="15631" width="9.453125" style="207" customWidth="1"/>
    <col min="15632" max="15632" width="83" style="207" customWidth="1"/>
    <col min="15633" max="15633" width="11" style="207" customWidth="1"/>
    <col min="15634" max="15637" width="17" style="207" customWidth="1"/>
    <col min="15638" max="15638" width="9.1796875" style="207"/>
    <col min="15639" max="15639" width="10.81640625" style="207" customWidth="1"/>
    <col min="15640" max="15872" width="9.1796875" style="207"/>
    <col min="15873" max="15873" width="7.453125" style="207" customWidth="1"/>
    <col min="15874" max="15874" width="5.26953125" style="207" customWidth="1"/>
    <col min="15875" max="15875" width="14.1796875" style="207" customWidth="1"/>
    <col min="15876" max="15876" width="8.26953125" style="207" customWidth="1"/>
    <col min="15877" max="15877" width="12.26953125" style="207" customWidth="1"/>
    <col min="15878" max="15878" width="255" style="207" customWidth="1"/>
    <col min="15879" max="15879" width="6.81640625" style="207" customWidth="1"/>
    <col min="15880" max="15880" width="33.7265625" style="207" customWidth="1"/>
    <col min="15881" max="15881" width="18.26953125" style="207" customWidth="1"/>
    <col min="15882" max="15882" width="15.7265625" style="207" customWidth="1"/>
    <col min="15883" max="15883" width="33.7265625" style="207" customWidth="1"/>
    <col min="15884" max="15884" width="18.26953125" style="207" customWidth="1"/>
    <col min="15885" max="15885" width="13.26953125" style="207" customWidth="1"/>
    <col min="15886" max="15886" width="11" style="207" customWidth="1"/>
    <col min="15887" max="15887" width="9.453125" style="207" customWidth="1"/>
    <col min="15888" max="15888" width="83" style="207" customWidth="1"/>
    <col min="15889" max="15889" width="11" style="207" customWidth="1"/>
    <col min="15890" max="15893" width="17" style="207" customWidth="1"/>
    <col min="15894" max="15894" width="9.1796875" style="207"/>
    <col min="15895" max="15895" width="10.81640625" style="207" customWidth="1"/>
    <col min="15896" max="16128" width="9.1796875" style="207"/>
    <col min="16129" max="16129" width="7.453125" style="207" customWidth="1"/>
    <col min="16130" max="16130" width="5.26953125" style="207" customWidth="1"/>
    <col min="16131" max="16131" width="14.1796875" style="207" customWidth="1"/>
    <col min="16132" max="16132" width="8.26953125" style="207" customWidth="1"/>
    <col min="16133" max="16133" width="12.26953125" style="207" customWidth="1"/>
    <col min="16134" max="16134" width="255" style="207" customWidth="1"/>
    <col min="16135" max="16135" width="6.81640625" style="207" customWidth="1"/>
    <col min="16136" max="16136" width="33.7265625" style="207" customWidth="1"/>
    <col min="16137" max="16137" width="18.26953125" style="207" customWidth="1"/>
    <col min="16138" max="16138" width="15.7265625" style="207" customWidth="1"/>
    <col min="16139" max="16139" width="33.7265625" style="207" customWidth="1"/>
    <col min="16140" max="16140" width="18.26953125" style="207" customWidth="1"/>
    <col min="16141" max="16141" width="13.26953125" style="207" customWidth="1"/>
    <col min="16142" max="16142" width="11" style="207" customWidth="1"/>
    <col min="16143" max="16143" width="9.453125" style="207" customWidth="1"/>
    <col min="16144" max="16144" width="83" style="207" customWidth="1"/>
    <col min="16145" max="16145" width="11" style="207" customWidth="1"/>
    <col min="16146" max="16149" width="17" style="207" customWidth="1"/>
    <col min="16150" max="16150" width="9.1796875" style="207"/>
    <col min="16151" max="16151" width="10.81640625" style="207" customWidth="1"/>
    <col min="16152" max="16384" width="9.1796875" style="207"/>
  </cols>
  <sheetData>
    <row r="1" spans="1:23">
      <c r="A1" s="205" t="s">
        <v>50</v>
      </c>
      <c r="B1" s="205" t="s">
        <v>51</v>
      </c>
      <c r="C1" s="205" t="s">
        <v>52</v>
      </c>
      <c r="D1" s="205" t="s">
        <v>53</v>
      </c>
      <c r="E1" s="205" t="s">
        <v>54</v>
      </c>
      <c r="F1" s="205" t="s">
        <v>55</v>
      </c>
      <c r="G1" s="205" t="s">
        <v>56</v>
      </c>
      <c r="H1" s="205" t="s">
        <v>57</v>
      </c>
      <c r="I1" s="205" t="s">
        <v>58</v>
      </c>
      <c r="J1" s="205" t="s">
        <v>59</v>
      </c>
      <c r="K1" s="205" t="s">
        <v>60</v>
      </c>
      <c r="L1" s="205" t="s">
        <v>61</v>
      </c>
      <c r="M1" s="205" t="s">
        <v>62</v>
      </c>
      <c r="N1" s="205" t="s">
        <v>63</v>
      </c>
      <c r="O1" s="205" t="s">
        <v>64</v>
      </c>
      <c r="P1" s="205" t="s">
        <v>65</v>
      </c>
      <c r="Q1" s="205" t="s">
        <v>66</v>
      </c>
      <c r="R1" s="205" t="s">
        <v>67</v>
      </c>
      <c r="S1" s="205"/>
      <c r="V1" s="206" t="s">
        <v>678</v>
      </c>
      <c r="W1" s="206" t="s">
        <v>679</v>
      </c>
    </row>
    <row r="2" spans="1:23">
      <c r="A2" s="208" t="s">
        <v>680</v>
      </c>
      <c r="B2" s="209" t="s">
        <v>681</v>
      </c>
      <c r="C2" s="209" t="s">
        <v>70</v>
      </c>
      <c r="D2" s="209" t="s">
        <v>9</v>
      </c>
      <c r="E2" s="209" t="s">
        <v>71</v>
      </c>
      <c r="F2" s="209" t="s">
        <v>682</v>
      </c>
      <c r="G2" s="209" t="s">
        <v>81</v>
      </c>
      <c r="H2" s="209" t="s">
        <v>488</v>
      </c>
      <c r="I2" s="209" t="s">
        <v>180</v>
      </c>
      <c r="J2" s="209" t="s">
        <v>4</v>
      </c>
      <c r="K2" s="209" t="s">
        <v>683</v>
      </c>
      <c r="L2" s="209" t="s">
        <v>684</v>
      </c>
      <c r="M2" s="209" t="s">
        <v>4</v>
      </c>
      <c r="N2" s="210">
        <v>1</v>
      </c>
      <c r="O2" s="209" t="s">
        <v>77</v>
      </c>
      <c r="P2" s="209" t="s">
        <v>78</v>
      </c>
      <c r="Q2" s="209">
        <v>304</v>
      </c>
      <c r="R2" s="211">
        <v>53.4</v>
      </c>
      <c r="S2" s="213">
        <v>1.6033696727581213</v>
      </c>
      <c r="T2" s="213">
        <f>S2*R2*N2</f>
        <v>85.619940525283667</v>
      </c>
      <c r="U2" s="211">
        <f>(N2*R2)*Q2</f>
        <v>16233.6</v>
      </c>
      <c r="V2" s="212">
        <v>0.5625</v>
      </c>
      <c r="W2" s="212">
        <v>0.61805555555555558</v>
      </c>
    </row>
    <row r="3" spans="1:23">
      <c r="A3" s="208" t="s">
        <v>685</v>
      </c>
      <c r="B3" s="209" t="s">
        <v>681</v>
      </c>
      <c r="C3" s="209" t="s">
        <v>70</v>
      </c>
      <c r="D3" s="209" t="s">
        <v>71</v>
      </c>
      <c r="E3" s="209" t="s">
        <v>9</v>
      </c>
      <c r="F3" s="209" t="s">
        <v>686</v>
      </c>
      <c r="G3" s="209" t="s">
        <v>81</v>
      </c>
      <c r="H3" s="209" t="s">
        <v>683</v>
      </c>
      <c r="I3" s="209" t="s">
        <v>684</v>
      </c>
      <c r="J3" s="209" t="s">
        <v>4</v>
      </c>
      <c r="K3" s="209" t="s">
        <v>687</v>
      </c>
      <c r="L3" s="209" t="s">
        <v>161</v>
      </c>
      <c r="M3" s="209" t="s">
        <v>4</v>
      </c>
      <c r="N3" s="210">
        <v>1</v>
      </c>
      <c r="O3" s="207" t="s">
        <v>93</v>
      </c>
      <c r="P3" s="209" t="s">
        <v>94</v>
      </c>
      <c r="Q3" s="209">
        <v>208</v>
      </c>
      <c r="R3" s="211">
        <v>28.5</v>
      </c>
      <c r="S3" s="213">
        <v>1.6033696727581213</v>
      </c>
      <c r="T3" s="213">
        <f>S3*R3*N3</f>
        <v>45.696035673606453</v>
      </c>
      <c r="U3" s="211">
        <f>(N3*R3)*Q3</f>
        <v>5928</v>
      </c>
      <c r="V3" s="212">
        <v>0.28819444444444448</v>
      </c>
      <c r="W3" s="212">
        <v>0.32291666666666669</v>
      </c>
    </row>
    <row r="4" spans="1:23">
      <c r="A4" s="208" t="s">
        <v>688</v>
      </c>
      <c r="B4" s="209" t="s">
        <v>681</v>
      </c>
      <c r="C4" s="209" t="s">
        <v>70</v>
      </c>
      <c r="D4" s="209" t="s">
        <v>71</v>
      </c>
      <c r="E4" s="209" t="s">
        <v>9</v>
      </c>
      <c r="F4" s="209" t="s">
        <v>689</v>
      </c>
      <c r="G4" s="209" t="s">
        <v>73</v>
      </c>
      <c r="H4" s="209" t="s">
        <v>687</v>
      </c>
      <c r="I4" s="209" t="s">
        <v>161</v>
      </c>
      <c r="J4" s="209" t="s">
        <v>4</v>
      </c>
      <c r="K4" s="209" t="s">
        <v>690</v>
      </c>
      <c r="L4" s="209" t="s">
        <v>684</v>
      </c>
      <c r="M4" s="209" t="s">
        <v>4</v>
      </c>
      <c r="N4" s="210">
        <v>1</v>
      </c>
      <c r="O4" s="207" t="s">
        <v>93</v>
      </c>
      <c r="P4" s="209" t="s">
        <v>94</v>
      </c>
      <c r="Q4" s="209">
        <v>208</v>
      </c>
      <c r="R4" s="211">
        <v>28.5</v>
      </c>
      <c r="S4" s="213">
        <v>1.6033696727581213</v>
      </c>
      <c r="T4" s="213">
        <f>S4*R4*N4</f>
        <v>45.696035673606453</v>
      </c>
      <c r="U4" s="211">
        <f>(N4*R4)*Q4</f>
        <v>5928</v>
      </c>
      <c r="V4" s="212">
        <v>0.59027777777777779</v>
      </c>
      <c r="W4" s="212">
        <v>0.625</v>
      </c>
    </row>
    <row r="5" spans="1:23">
      <c r="A5" s="208" t="s">
        <v>691</v>
      </c>
      <c r="B5" s="209" t="s">
        <v>681</v>
      </c>
      <c r="C5" s="209" t="s">
        <v>70</v>
      </c>
      <c r="D5" s="209" t="s">
        <v>509</v>
      </c>
      <c r="E5" s="209" t="s">
        <v>9</v>
      </c>
      <c r="F5" s="209" t="s">
        <v>692</v>
      </c>
      <c r="G5" s="209" t="s">
        <v>73</v>
      </c>
      <c r="H5" s="209" t="s">
        <v>690</v>
      </c>
      <c r="I5" s="209" t="s">
        <v>684</v>
      </c>
      <c r="J5" s="209" t="s">
        <v>4</v>
      </c>
      <c r="K5" s="209" t="s">
        <v>488</v>
      </c>
      <c r="L5" s="209" t="s">
        <v>180</v>
      </c>
      <c r="M5" s="209" t="s">
        <v>4</v>
      </c>
      <c r="N5" s="210">
        <v>1</v>
      </c>
      <c r="O5" s="209" t="s">
        <v>77</v>
      </c>
      <c r="P5" s="209" t="s">
        <v>78</v>
      </c>
      <c r="Q5" s="209">
        <v>304</v>
      </c>
      <c r="R5" s="211">
        <v>53.4</v>
      </c>
      <c r="S5" s="213">
        <v>1.6033696727581213</v>
      </c>
      <c r="T5" s="213">
        <f>S5*R5*N5</f>
        <v>85.619940525283667</v>
      </c>
      <c r="U5" s="211">
        <f>(N5*R5)*Q5</f>
        <v>16233.6</v>
      </c>
      <c r="V5" s="212">
        <v>0.2673611111111111</v>
      </c>
      <c r="W5" s="212">
        <v>0.32291666666666669</v>
      </c>
    </row>
    <row r="6" spans="1:23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11"/>
      <c r="S6" s="213"/>
      <c r="T6" s="213"/>
      <c r="U6" s="211"/>
      <c r="V6" s="211"/>
      <c r="W6" s="211"/>
    </row>
    <row r="7" spans="1:23">
      <c r="R7" s="214">
        <f>SUM(R2:R6)</f>
        <v>163.80000000000001</v>
      </c>
      <c r="S7" s="213"/>
      <c r="T7" s="215">
        <f>SUM(T2:T6)</f>
        <v>262.63195239778025</v>
      </c>
      <c r="U7" s="211">
        <f>SUM(U2:U6)</f>
        <v>44323.199999999997</v>
      </c>
    </row>
  </sheetData>
  <autoFilter ref="A1:R5" xr:uid="{00000000-0009-0000-0000-000002000000}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4:AA27"/>
  <sheetViews>
    <sheetView topLeftCell="C1" workbookViewId="0">
      <selection activeCell="AA25" sqref="AA25"/>
    </sheetView>
  </sheetViews>
  <sheetFormatPr defaultColWidth="9.1796875" defaultRowHeight="14.5"/>
  <cols>
    <col min="1" max="6" width="9.1796875" style="199"/>
    <col min="7" max="7" width="15.453125" style="199" bestFit="1" customWidth="1"/>
    <col min="8" max="17" width="9.1796875" style="199"/>
    <col min="18" max="18" width="10.1796875" style="199" bestFit="1" customWidth="1"/>
    <col min="19" max="25" width="9.1796875" style="199"/>
    <col min="26" max="26" width="16.81640625" style="199" bestFit="1" customWidth="1"/>
    <col min="27" max="16384" width="9.1796875" style="199"/>
  </cols>
  <sheetData>
    <row r="4" spans="5:27">
      <c r="E4" s="118" t="s">
        <v>266</v>
      </c>
      <c r="F4" s="118" t="s">
        <v>51</v>
      </c>
      <c r="G4" s="119" t="s">
        <v>265</v>
      </c>
      <c r="H4" s="119" t="s">
        <v>53</v>
      </c>
      <c r="I4" s="119" t="s">
        <v>54</v>
      </c>
      <c r="J4" s="119" t="s">
        <v>55</v>
      </c>
      <c r="K4" s="119" t="s">
        <v>56</v>
      </c>
      <c r="L4" s="119" t="s">
        <v>264</v>
      </c>
      <c r="M4" s="119" t="s">
        <v>58</v>
      </c>
      <c r="N4" s="119" t="s">
        <v>263</v>
      </c>
      <c r="O4" s="119" t="s">
        <v>264</v>
      </c>
      <c r="P4" s="119" t="s">
        <v>61</v>
      </c>
      <c r="Q4" s="119" t="s">
        <v>263</v>
      </c>
      <c r="R4" s="119" t="s">
        <v>262</v>
      </c>
      <c r="S4" s="119" t="s">
        <v>64</v>
      </c>
      <c r="T4" s="119" t="s">
        <v>261</v>
      </c>
      <c r="U4" s="119" t="s">
        <v>260</v>
      </c>
      <c r="V4" s="119" t="s">
        <v>259</v>
      </c>
      <c r="W4" s="120" t="s">
        <v>0</v>
      </c>
      <c r="X4" s="120" t="s">
        <v>381</v>
      </c>
      <c r="Y4" s="120" t="s">
        <v>382</v>
      </c>
      <c r="Z4" s="121" t="s">
        <v>3</v>
      </c>
      <c r="AA4" s="116"/>
    </row>
    <row r="5" spans="5:27">
      <c r="E5" s="200" t="s">
        <v>653</v>
      </c>
      <c r="F5" s="122" t="s">
        <v>654</v>
      </c>
      <c r="G5" s="122" t="s">
        <v>70</v>
      </c>
      <c r="H5" s="122" t="s">
        <v>9</v>
      </c>
      <c r="I5" s="122" t="s">
        <v>9</v>
      </c>
      <c r="J5" s="122" t="s">
        <v>655</v>
      </c>
      <c r="K5" s="122" t="s">
        <v>81</v>
      </c>
      <c r="L5" s="122" t="s">
        <v>656</v>
      </c>
      <c r="M5" s="122" t="s">
        <v>159</v>
      </c>
      <c r="N5" s="122" t="s">
        <v>4</v>
      </c>
      <c r="O5" s="122" t="s">
        <v>657</v>
      </c>
      <c r="P5" s="122" t="s">
        <v>161</v>
      </c>
      <c r="Q5" s="122" t="s">
        <v>4</v>
      </c>
      <c r="R5" s="122" t="s">
        <v>9</v>
      </c>
      <c r="S5" s="122" t="s">
        <v>93</v>
      </c>
      <c r="T5" s="122" t="s">
        <v>238</v>
      </c>
      <c r="U5" s="122" t="s">
        <v>658</v>
      </c>
      <c r="V5" s="123" t="s">
        <v>659</v>
      </c>
      <c r="W5" s="124">
        <v>1.6033696727581213</v>
      </c>
      <c r="X5" s="201">
        <v>0.375</v>
      </c>
      <c r="Y5" s="201">
        <v>0.41666666666666669</v>
      </c>
      <c r="Z5" s="125">
        <f>R5*V5*W5*1.1/1000</f>
        <v>94.181934577812044</v>
      </c>
      <c r="AA5" s="116">
        <f t="shared" ref="AA5:AA10" si="0">V5*R5</f>
        <v>53400</v>
      </c>
    </row>
    <row r="6" spans="5:27">
      <c r="E6" s="200" t="s">
        <v>660</v>
      </c>
      <c r="F6" s="122" t="s">
        <v>654</v>
      </c>
      <c r="G6" s="122" t="s">
        <v>70</v>
      </c>
      <c r="H6" s="122" t="s">
        <v>9</v>
      </c>
      <c r="I6" s="122" t="s">
        <v>9</v>
      </c>
      <c r="J6" s="122" t="s">
        <v>661</v>
      </c>
      <c r="K6" s="122" t="s">
        <v>73</v>
      </c>
      <c r="L6" s="122" t="s">
        <v>657</v>
      </c>
      <c r="M6" s="122" t="s">
        <v>161</v>
      </c>
      <c r="N6" s="122" t="s">
        <v>4</v>
      </c>
      <c r="O6" s="122" t="s">
        <v>656</v>
      </c>
      <c r="P6" s="122" t="s">
        <v>159</v>
      </c>
      <c r="Q6" s="122" t="s">
        <v>4</v>
      </c>
      <c r="R6" s="122" t="s">
        <v>9</v>
      </c>
      <c r="S6" s="122" t="s">
        <v>93</v>
      </c>
      <c r="T6" s="122" t="s">
        <v>94</v>
      </c>
      <c r="U6" s="122" t="s">
        <v>658</v>
      </c>
      <c r="V6" s="123" t="s">
        <v>659</v>
      </c>
      <c r="W6" s="124">
        <v>1.6033696727581213</v>
      </c>
      <c r="X6" s="201">
        <v>0.67708333333333337</v>
      </c>
      <c r="Y6" s="201">
        <v>0.73819444444444438</v>
      </c>
      <c r="Z6" s="125">
        <f t="shared" ref="Z6:Z10" si="1">R6*V6*W6*1.1/1000</f>
        <v>94.181934577812044</v>
      </c>
      <c r="AA6" s="116">
        <f t="shared" si="0"/>
        <v>53400</v>
      </c>
    </row>
    <row r="7" spans="5:27">
      <c r="E7" s="200" t="s">
        <v>662</v>
      </c>
      <c r="F7" s="122" t="s">
        <v>663</v>
      </c>
      <c r="G7" s="122" t="s">
        <v>70</v>
      </c>
      <c r="H7" s="122" t="s">
        <v>9</v>
      </c>
      <c r="I7" s="122" t="s">
        <v>9</v>
      </c>
      <c r="J7" s="122" t="s">
        <v>664</v>
      </c>
      <c r="K7" s="122" t="s">
        <v>81</v>
      </c>
      <c r="L7" s="122" t="s">
        <v>656</v>
      </c>
      <c r="M7" s="122" t="s">
        <v>159</v>
      </c>
      <c r="N7" s="122" t="s">
        <v>4</v>
      </c>
      <c r="O7" s="122" t="s">
        <v>665</v>
      </c>
      <c r="P7" s="122" t="s">
        <v>180</v>
      </c>
      <c r="Q7" s="122" t="s">
        <v>4</v>
      </c>
      <c r="R7" s="122" t="s">
        <v>9</v>
      </c>
      <c r="S7" s="122" t="s">
        <v>77</v>
      </c>
      <c r="T7" s="122" t="s">
        <v>78</v>
      </c>
      <c r="U7" s="122" t="s">
        <v>666</v>
      </c>
      <c r="V7" s="123" t="s">
        <v>667</v>
      </c>
      <c r="W7" s="124">
        <v>1.6033696727581213</v>
      </c>
      <c r="X7" s="201">
        <v>0.38541666666666669</v>
      </c>
      <c r="Y7" s="201">
        <v>0.4375</v>
      </c>
      <c r="Z7" s="125">
        <f t="shared" si="1"/>
        <v>144.27120315477578</v>
      </c>
      <c r="AA7" s="116">
        <f t="shared" si="0"/>
        <v>81800</v>
      </c>
    </row>
    <row r="8" spans="5:27">
      <c r="E8" s="200" t="s">
        <v>668</v>
      </c>
      <c r="F8" s="122" t="s">
        <v>663</v>
      </c>
      <c r="G8" s="122" t="s">
        <v>70</v>
      </c>
      <c r="H8" s="122" t="s">
        <v>71</v>
      </c>
      <c r="I8" s="122" t="s">
        <v>9</v>
      </c>
      <c r="J8" s="122" t="s">
        <v>669</v>
      </c>
      <c r="K8" s="122" t="s">
        <v>73</v>
      </c>
      <c r="L8" s="122" t="s">
        <v>665</v>
      </c>
      <c r="M8" s="122" t="s">
        <v>180</v>
      </c>
      <c r="N8" s="122" t="s">
        <v>4</v>
      </c>
      <c r="O8" s="122" t="s">
        <v>656</v>
      </c>
      <c r="P8" s="122" t="s">
        <v>159</v>
      </c>
      <c r="Q8" s="122" t="s">
        <v>4</v>
      </c>
      <c r="R8" s="122">
        <v>1</v>
      </c>
      <c r="S8" s="122" t="s">
        <v>77</v>
      </c>
      <c r="T8" s="122" t="s">
        <v>78</v>
      </c>
      <c r="U8" s="122" t="s">
        <v>666</v>
      </c>
      <c r="V8" s="123" t="s">
        <v>667</v>
      </c>
      <c r="W8" s="124">
        <v>1.6033696727581213</v>
      </c>
      <c r="X8" s="201">
        <v>0.45833333333333331</v>
      </c>
      <c r="Y8" s="201">
        <v>0.51041666666666663</v>
      </c>
      <c r="Z8" s="125">
        <f t="shared" si="1"/>
        <v>144.27120315477578</v>
      </c>
      <c r="AA8" s="116">
        <f t="shared" si="0"/>
        <v>81800</v>
      </c>
    </row>
    <row r="9" spans="5:27">
      <c r="E9" s="200" t="s">
        <v>670</v>
      </c>
      <c r="F9" s="122" t="s">
        <v>671</v>
      </c>
      <c r="G9" s="122" t="s">
        <v>200</v>
      </c>
      <c r="H9" s="122" t="s">
        <v>9</v>
      </c>
      <c r="I9" s="122" t="s">
        <v>9</v>
      </c>
      <c r="J9" s="122" t="s">
        <v>672</v>
      </c>
      <c r="K9" s="122" t="s">
        <v>81</v>
      </c>
      <c r="L9" s="122" t="s">
        <v>488</v>
      </c>
      <c r="M9" s="122" t="s">
        <v>180</v>
      </c>
      <c r="N9" s="122" t="s">
        <v>4</v>
      </c>
      <c r="O9" s="122" t="s">
        <v>673</v>
      </c>
      <c r="P9" s="122" t="s">
        <v>674</v>
      </c>
      <c r="Q9" s="122" t="s">
        <v>4</v>
      </c>
      <c r="R9" s="122" t="s">
        <v>9</v>
      </c>
      <c r="S9" s="122" t="s">
        <v>77</v>
      </c>
      <c r="T9" s="122" t="s">
        <v>78</v>
      </c>
      <c r="U9" s="122" t="s">
        <v>666</v>
      </c>
      <c r="V9" s="123" t="s">
        <v>675</v>
      </c>
      <c r="W9" s="124">
        <v>1.6033696727581213</v>
      </c>
      <c r="X9" s="201">
        <v>0.66666666666666663</v>
      </c>
      <c r="Y9" s="201">
        <v>0.71875</v>
      </c>
      <c r="Z9" s="125">
        <f t="shared" si="1"/>
        <v>130.1615500345043</v>
      </c>
      <c r="AA9" s="116">
        <f t="shared" si="0"/>
        <v>73800</v>
      </c>
    </row>
    <row r="10" spans="5:27">
      <c r="E10" s="200" t="s">
        <v>676</v>
      </c>
      <c r="F10" s="122" t="s">
        <v>671</v>
      </c>
      <c r="G10" s="122" t="s">
        <v>70</v>
      </c>
      <c r="H10" s="122" t="s">
        <v>9</v>
      </c>
      <c r="I10" s="122" t="s">
        <v>9</v>
      </c>
      <c r="J10" s="122" t="s">
        <v>677</v>
      </c>
      <c r="K10" s="122" t="s">
        <v>73</v>
      </c>
      <c r="L10" s="122" t="s">
        <v>673</v>
      </c>
      <c r="M10" s="122" t="s">
        <v>674</v>
      </c>
      <c r="N10" s="122" t="s">
        <v>4</v>
      </c>
      <c r="O10" s="122" t="s">
        <v>665</v>
      </c>
      <c r="P10" s="122" t="s">
        <v>180</v>
      </c>
      <c r="Q10" s="122" t="s">
        <v>4</v>
      </c>
      <c r="R10" s="122" t="s">
        <v>9</v>
      </c>
      <c r="S10" s="122" t="s">
        <v>77</v>
      </c>
      <c r="T10" s="122" t="s">
        <v>78</v>
      </c>
      <c r="U10" s="122" t="s">
        <v>666</v>
      </c>
      <c r="V10" s="123" t="s">
        <v>675</v>
      </c>
      <c r="W10" s="124">
        <v>1.6033696727581213</v>
      </c>
      <c r="X10" s="201">
        <v>0.73958333333333337</v>
      </c>
      <c r="Y10" s="201">
        <v>0.79166666666666663</v>
      </c>
      <c r="Z10" s="125">
        <f t="shared" si="1"/>
        <v>130.1615500345043</v>
      </c>
      <c r="AA10" s="116">
        <f t="shared" si="0"/>
        <v>73800</v>
      </c>
    </row>
    <row r="11" spans="5:27"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3"/>
      <c r="W11" s="124"/>
      <c r="X11" s="124"/>
      <c r="Y11" s="124"/>
      <c r="Z11" s="125"/>
      <c r="AA11" s="116"/>
    </row>
    <row r="12" spans="5:27"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3"/>
      <c r="W12" s="124"/>
      <c r="X12" s="124"/>
      <c r="Y12" s="124"/>
      <c r="Z12" s="125"/>
      <c r="AA12" s="116"/>
    </row>
    <row r="13" spans="5:27"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3"/>
      <c r="W13" s="124"/>
      <c r="X13" s="124"/>
      <c r="Y13" s="124"/>
      <c r="Z13" s="125"/>
      <c r="AA13" s="116"/>
    </row>
    <row r="14" spans="5:27"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3"/>
      <c r="W14" s="124"/>
      <c r="X14" s="124"/>
      <c r="Y14" s="124"/>
      <c r="Z14" s="125"/>
      <c r="AA14" s="116"/>
    </row>
    <row r="15" spans="5:27"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3"/>
      <c r="W15" s="124"/>
      <c r="X15" s="124"/>
      <c r="Y15" s="124"/>
      <c r="Z15" s="125"/>
      <c r="AA15" s="116"/>
    </row>
    <row r="16" spans="5:27"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3"/>
      <c r="W16" s="124"/>
      <c r="X16" s="124"/>
      <c r="Y16" s="124"/>
      <c r="Z16" s="125"/>
      <c r="AA16" s="116"/>
    </row>
    <row r="17" spans="5:27"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4"/>
      <c r="X17" s="124"/>
      <c r="Y17" s="124"/>
      <c r="Z17" s="125"/>
      <c r="AA17" s="116"/>
    </row>
    <row r="18" spans="5:27"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4"/>
      <c r="X18" s="124"/>
      <c r="Y18" s="124"/>
      <c r="Z18" s="125"/>
      <c r="AA18" s="116"/>
    </row>
    <row r="19" spans="5:27"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4"/>
      <c r="X19" s="124"/>
      <c r="Y19" s="124"/>
      <c r="Z19" s="125"/>
      <c r="AA19" s="116"/>
    </row>
    <row r="20" spans="5:27"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4"/>
      <c r="X20" s="124"/>
      <c r="Y20" s="124"/>
      <c r="Z20" s="125"/>
      <c r="AA20" s="116"/>
    </row>
    <row r="21" spans="5:27"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3"/>
      <c r="W21" s="124"/>
      <c r="X21" s="124"/>
      <c r="Y21" s="124"/>
      <c r="Z21" s="125"/>
      <c r="AA21" s="116"/>
    </row>
    <row r="22" spans="5:27"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4"/>
      <c r="X22" s="124"/>
      <c r="Y22" s="124"/>
      <c r="Z22" s="125"/>
      <c r="AA22" s="116"/>
    </row>
    <row r="23" spans="5:27"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pans="5:27"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pans="5:27"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202"/>
      <c r="W25" s="198"/>
      <c r="X25" s="198"/>
      <c r="Y25" s="198"/>
      <c r="Z25" s="126">
        <f>SUM(Z5:Z24)</f>
        <v>737.22937553418433</v>
      </c>
      <c r="AA25" s="204">
        <f>SUM(AA5:AA24)/1000</f>
        <v>418</v>
      </c>
    </row>
    <row r="27" spans="5:27">
      <c r="V27" s="20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4"/>
  <sheetViews>
    <sheetView zoomScale="47" zoomScaleNormal="47" workbookViewId="0">
      <pane xSplit="2" ySplit="1" topLeftCell="D26" activePane="bottomRight" state="frozen"/>
      <selection pane="topRight" activeCell="C1" sqref="C1"/>
      <selection pane="bottomLeft" activeCell="A2" sqref="A2"/>
      <selection pane="bottomRight" activeCell="Z44" sqref="Z44"/>
    </sheetView>
  </sheetViews>
  <sheetFormatPr defaultColWidth="9.1796875" defaultRowHeight="14.5"/>
  <cols>
    <col min="1" max="1" width="9.1796875" style="194"/>
    <col min="2" max="2" width="12.81640625" style="194" customWidth="1"/>
    <col min="3" max="3" width="16" style="194" customWidth="1"/>
    <col min="4" max="4" width="11.7265625" style="194" customWidth="1"/>
    <col min="5" max="5" width="16.54296875" style="194" customWidth="1"/>
    <col min="6" max="6" width="15.54296875" style="194" customWidth="1"/>
    <col min="7" max="7" width="14.453125" style="194" customWidth="1"/>
    <col min="8" max="8" width="89.453125" style="194" customWidth="1"/>
    <col min="9" max="9" width="12.1796875" style="194" customWidth="1"/>
    <col min="10" max="10" width="40.26953125" style="194" customWidth="1"/>
    <col min="11" max="11" width="22.1796875" style="194" customWidth="1"/>
    <col min="12" max="12" width="17.1796875" style="194" customWidth="1"/>
    <col min="13" max="13" width="37.26953125" style="194" customWidth="1"/>
    <col min="14" max="14" width="18.26953125" style="195" customWidth="1"/>
    <col min="15" max="15" width="14" style="194" customWidth="1"/>
    <col min="16" max="16" width="14.453125" style="194" customWidth="1"/>
    <col min="17" max="17" width="13" style="194" customWidth="1"/>
    <col min="18" max="18" width="34.1796875" style="194" customWidth="1"/>
    <col min="19" max="19" width="15.54296875" style="194" customWidth="1"/>
    <col min="20" max="20" width="16.7265625" style="194" customWidth="1"/>
    <col min="21" max="21" width="20.7265625" style="194" customWidth="1"/>
    <col min="22" max="22" width="15.81640625" style="194" customWidth="1"/>
    <col min="23" max="23" width="19.81640625" style="194" customWidth="1"/>
    <col min="24" max="24" width="11.54296875" style="194" customWidth="1"/>
    <col min="25" max="25" width="19.81640625" style="194" bestFit="1" customWidth="1"/>
    <col min="26" max="26" width="23.26953125" style="194" bestFit="1" customWidth="1"/>
    <col min="27" max="27" width="15.26953125" style="194" customWidth="1"/>
    <col min="28" max="28" width="13.453125" style="194" customWidth="1"/>
    <col min="29" max="16384" width="9.1796875" style="194"/>
  </cols>
  <sheetData>
    <row r="1" spans="1:28" s="170" customFormat="1" ht="64.5" customHeight="1">
      <c r="A1" s="161" t="s">
        <v>50</v>
      </c>
      <c r="B1" s="162" t="s">
        <v>51</v>
      </c>
      <c r="C1" s="161" t="s">
        <v>52</v>
      </c>
      <c r="D1" s="161" t="s">
        <v>53</v>
      </c>
      <c r="E1" s="161" t="s">
        <v>54</v>
      </c>
      <c r="F1" s="162" t="s">
        <v>472</v>
      </c>
      <c r="G1" s="163" t="s">
        <v>473</v>
      </c>
      <c r="H1" s="164" t="s">
        <v>55</v>
      </c>
      <c r="I1" s="162" t="s">
        <v>56</v>
      </c>
      <c r="J1" s="165" t="s">
        <v>57</v>
      </c>
      <c r="K1" s="165" t="s">
        <v>58</v>
      </c>
      <c r="L1" s="161" t="s">
        <v>59</v>
      </c>
      <c r="M1" s="165" t="s">
        <v>60</v>
      </c>
      <c r="N1" s="165" t="s">
        <v>61</v>
      </c>
      <c r="O1" s="161" t="s">
        <v>62</v>
      </c>
      <c r="P1" s="161" t="s">
        <v>63</v>
      </c>
      <c r="Q1" s="161" t="s">
        <v>64</v>
      </c>
      <c r="R1" s="165" t="s">
        <v>65</v>
      </c>
      <c r="S1" s="162" t="s">
        <v>66</v>
      </c>
      <c r="T1" s="161" t="s">
        <v>371</v>
      </c>
      <c r="U1" s="166" t="s">
        <v>67</v>
      </c>
      <c r="V1" s="167" t="s">
        <v>370</v>
      </c>
      <c r="W1" s="168" t="s">
        <v>369</v>
      </c>
      <c r="X1" s="168" t="s">
        <v>474</v>
      </c>
      <c r="Y1" s="169" t="s">
        <v>475</v>
      </c>
      <c r="Z1" s="168" t="s">
        <v>476</v>
      </c>
      <c r="AA1" s="168" t="s">
        <v>477</v>
      </c>
      <c r="AB1" s="168" t="s">
        <v>366</v>
      </c>
    </row>
    <row r="2" spans="1:28" s="191" customFormat="1" ht="87.75" customHeight="1">
      <c r="A2" s="171" t="s">
        <v>478</v>
      </c>
      <c r="B2" s="172" t="s">
        <v>479</v>
      </c>
      <c r="C2" s="173" t="s">
        <v>71</v>
      </c>
      <c r="D2" s="173" t="s">
        <v>9</v>
      </c>
      <c r="E2" s="173">
        <v>1</v>
      </c>
      <c r="F2" s="173" t="s">
        <v>4</v>
      </c>
      <c r="G2" s="174" t="s">
        <v>480</v>
      </c>
      <c r="H2" s="175" t="s">
        <v>481</v>
      </c>
      <c r="I2" s="176" t="s">
        <v>81</v>
      </c>
      <c r="J2" s="174" t="s">
        <v>482</v>
      </c>
      <c r="K2" s="174" t="s">
        <v>279</v>
      </c>
      <c r="L2" s="177" t="s">
        <v>4</v>
      </c>
      <c r="M2" s="178" t="s">
        <v>483</v>
      </c>
      <c r="N2" s="174" t="s">
        <v>279</v>
      </c>
      <c r="O2" s="179" t="s">
        <v>4</v>
      </c>
      <c r="P2" s="180">
        <v>1</v>
      </c>
      <c r="Q2" s="181" t="s">
        <v>77</v>
      </c>
      <c r="R2" s="182" t="s">
        <v>78</v>
      </c>
      <c r="S2" s="181" t="s">
        <v>484</v>
      </c>
      <c r="T2" s="183">
        <v>303</v>
      </c>
      <c r="U2" s="184">
        <v>7.3</v>
      </c>
      <c r="V2" s="185">
        <f>U2*T2*P2</f>
        <v>2211.9</v>
      </c>
      <c r="W2" s="186">
        <f>P2*S2*U2</f>
        <v>2219.1999999999998</v>
      </c>
      <c r="X2" s="187"/>
      <c r="Y2" s="188">
        <v>1.708129039272579</v>
      </c>
      <c r="Z2" s="189">
        <f>Y2*U2*1.1</f>
        <v>13.71627618535881</v>
      </c>
      <c r="AA2" s="190">
        <v>0.37152777777777773</v>
      </c>
      <c r="AB2" s="190">
        <v>0.38194444444444442</v>
      </c>
    </row>
    <row r="3" spans="1:28" s="191" customFormat="1" ht="174" customHeight="1">
      <c r="A3" s="171" t="s">
        <v>485</v>
      </c>
      <c r="B3" s="172" t="s">
        <v>479</v>
      </c>
      <c r="C3" s="173" t="s">
        <v>70</v>
      </c>
      <c r="D3" s="173" t="s">
        <v>9</v>
      </c>
      <c r="E3" s="173" t="s">
        <v>71</v>
      </c>
      <c r="F3" s="173" t="s">
        <v>4</v>
      </c>
      <c r="G3" s="192" t="s">
        <v>236</v>
      </c>
      <c r="H3" s="175" t="s">
        <v>486</v>
      </c>
      <c r="I3" s="176" t="s">
        <v>81</v>
      </c>
      <c r="J3" s="174" t="s">
        <v>487</v>
      </c>
      <c r="K3" s="174" t="s">
        <v>279</v>
      </c>
      <c r="L3" s="177" t="s">
        <v>4</v>
      </c>
      <c r="M3" s="178" t="s">
        <v>488</v>
      </c>
      <c r="N3" s="174" t="s">
        <v>180</v>
      </c>
      <c r="O3" s="179" t="s">
        <v>4</v>
      </c>
      <c r="P3" s="180">
        <v>1</v>
      </c>
      <c r="Q3" s="181" t="s">
        <v>93</v>
      </c>
      <c r="R3" s="182" t="s">
        <v>94</v>
      </c>
      <c r="S3" s="181" t="s">
        <v>489</v>
      </c>
      <c r="T3" s="183">
        <v>200</v>
      </c>
      <c r="U3" s="184">
        <v>18.8</v>
      </c>
      <c r="V3" s="185">
        <f t="shared" ref="V3:V42" si="0">U3*T3*P3</f>
        <v>3760</v>
      </c>
      <c r="W3" s="186">
        <f t="shared" ref="W3:W42" si="1">P3*S3*U3</f>
        <v>3910.4</v>
      </c>
      <c r="X3" s="187"/>
      <c r="Y3" s="188">
        <v>1.708129039272579</v>
      </c>
      <c r="Z3" s="189">
        <f t="shared" ref="Z3:Z42" si="2">Y3*U3*1.1</f>
        <v>35.324108532156934</v>
      </c>
      <c r="AA3" s="190">
        <v>0.38194444444444442</v>
      </c>
      <c r="AB3" s="190" t="s">
        <v>490</v>
      </c>
    </row>
    <row r="4" spans="1:28" s="191" customFormat="1" ht="163.5" customHeight="1">
      <c r="A4" s="171" t="s">
        <v>491</v>
      </c>
      <c r="B4" s="172" t="s">
        <v>479</v>
      </c>
      <c r="C4" s="173" t="s">
        <v>70</v>
      </c>
      <c r="D4" s="173" t="s">
        <v>9</v>
      </c>
      <c r="E4" s="173" t="s">
        <v>105</v>
      </c>
      <c r="F4" s="173" t="s">
        <v>4</v>
      </c>
      <c r="G4" s="192" t="s">
        <v>235</v>
      </c>
      <c r="H4" s="175" t="s">
        <v>492</v>
      </c>
      <c r="I4" s="176" t="s">
        <v>73</v>
      </c>
      <c r="J4" s="174" t="s">
        <v>488</v>
      </c>
      <c r="K4" s="174" t="s">
        <v>180</v>
      </c>
      <c r="L4" s="177" t="s">
        <v>4</v>
      </c>
      <c r="M4" s="178" t="s">
        <v>493</v>
      </c>
      <c r="N4" s="174" t="s">
        <v>279</v>
      </c>
      <c r="O4" s="179" t="s">
        <v>4</v>
      </c>
      <c r="P4" s="180" t="s">
        <v>9</v>
      </c>
      <c r="Q4" s="181" t="s">
        <v>77</v>
      </c>
      <c r="R4" s="182" t="s">
        <v>78</v>
      </c>
      <c r="S4" s="181" t="s">
        <v>484</v>
      </c>
      <c r="T4" s="183">
        <v>303</v>
      </c>
      <c r="U4" s="184">
        <v>18.8</v>
      </c>
      <c r="V4" s="185">
        <f t="shared" si="0"/>
        <v>5696.4000000000005</v>
      </c>
      <c r="W4" s="186">
        <f t="shared" si="1"/>
        <v>5715.2</v>
      </c>
      <c r="X4" s="187"/>
      <c r="Y4" s="188">
        <v>1.708129039272579</v>
      </c>
      <c r="Z4" s="189">
        <f t="shared" si="2"/>
        <v>35.324108532156934</v>
      </c>
      <c r="AA4" s="190">
        <v>0.64583333333333337</v>
      </c>
      <c r="AB4" s="190">
        <v>0.67361111111111116</v>
      </c>
    </row>
    <row r="5" spans="1:28" s="191" customFormat="1" ht="88.5" customHeight="1">
      <c r="A5" s="171" t="s">
        <v>494</v>
      </c>
      <c r="B5" s="172" t="s">
        <v>479</v>
      </c>
      <c r="C5" s="173" t="s">
        <v>71</v>
      </c>
      <c r="D5" s="173" t="s">
        <v>9</v>
      </c>
      <c r="E5" s="173" t="s">
        <v>9</v>
      </c>
      <c r="F5" s="173" t="s">
        <v>4</v>
      </c>
      <c r="G5" s="174" t="s">
        <v>495</v>
      </c>
      <c r="H5" s="175" t="s">
        <v>496</v>
      </c>
      <c r="I5" s="176" t="s">
        <v>73</v>
      </c>
      <c r="J5" s="174" t="s">
        <v>493</v>
      </c>
      <c r="K5" s="174" t="s">
        <v>279</v>
      </c>
      <c r="L5" s="177" t="s">
        <v>4</v>
      </c>
      <c r="M5" s="178" t="s">
        <v>497</v>
      </c>
      <c r="N5" s="174" t="s">
        <v>279</v>
      </c>
      <c r="O5" s="179" t="s">
        <v>4</v>
      </c>
      <c r="P5" s="180">
        <v>1</v>
      </c>
      <c r="Q5" s="181" t="s">
        <v>77</v>
      </c>
      <c r="R5" s="182" t="s">
        <v>78</v>
      </c>
      <c r="S5" s="181" t="s">
        <v>484</v>
      </c>
      <c r="T5" s="183">
        <v>303</v>
      </c>
      <c r="U5" s="184">
        <v>7.3</v>
      </c>
      <c r="V5" s="185">
        <f t="shared" si="0"/>
        <v>2211.9</v>
      </c>
      <c r="W5" s="186">
        <f t="shared" si="1"/>
        <v>2219.1999999999998</v>
      </c>
      <c r="X5" s="187"/>
      <c r="Y5" s="188">
        <v>1.708129039272579</v>
      </c>
      <c r="Z5" s="189">
        <f t="shared" si="2"/>
        <v>13.71627618535881</v>
      </c>
      <c r="AA5" s="190">
        <v>0.67361111111111116</v>
      </c>
      <c r="AB5" s="190">
        <v>0.68402777777777779</v>
      </c>
    </row>
    <row r="6" spans="1:28" s="191" customFormat="1" ht="182.25" customHeight="1">
      <c r="A6" s="171" t="s">
        <v>498</v>
      </c>
      <c r="B6" s="172" t="s">
        <v>499</v>
      </c>
      <c r="C6" s="173" t="s">
        <v>70</v>
      </c>
      <c r="D6" s="173" t="s">
        <v>9</v>
      </c>
      <c r="E6" s="173" t="s">
        <v>9</v>
      </c>
      <c r="F6" s="173" t="s">
        <v>4</v>
      </c>
      <c r="G6" s="192" t="s">
        <v>234</v>
      </c>
      <c r="H6" s="175" t="s">
        <v>500</v>
      </c>
      <c r="I6" s="176" t="s">
        <v>73</v>
      </c>
      <c r="J6" s="174" t="s">
        <v>488</v>
      </c>
      <c r="K6" s="174" t="s">
        <v>180</v>
      </c>
      <c r="L6" s="177" t="s">
        <v>4</v>
      </c>
      <c r="M6" s="178" t="s">
        <v>501</v>
      </c>
      <c r="N6" s="174" t="s">
        <v>502</v>
      </c>
      <c r="O6" s="179" t="s">
        <v>4</v>
      </c>
      <c r="P6" s="180" t="s">
        <v>9</v>
      </c>
      <c r="Q6" s="181" t="s">
        <v>93</v>
      </c>
      <c r="R6" s="182" t="s">
        <v>94</v>
      </c>
      <c r="S6" s="181" t="s">
        <v>489</v>
      </c>
      <c r="T6" s="183">
        <v>200</v>
      </c>
      <c r="U6" s="184">
        <v>34.9</v>
      </c>
      <c r="V6" s="185">
        <f t="shared" si="0"/>
        <v>6980</v>
      </c>
      <c r="W6" s="186">
        <f t="shared" si="1"/>
        <v>7259.2</v>
      </c>
      <c r="X6" s="187"/>
      <c r="Y6" s="188">
        <v>1.708129039272579</v>
      </c>
      <c r="Z6" s="189">
        <f t="shared" si="2"/>
        <v>65.575073817674308</v>
      </c>
      <c r="AA6" s="190">
        <v>0.64583333333333337</v>
      </c>
      <c r="AB6" s="190">
        <v>0.69097222222222221</v>
      </c>
    </row>
    <row r="7" spans="1:28" s="191" customFormat="1" ht="195" customHeight="1">
      <c r="A7" s="171" t="s">
        <v>503</v>
      </c>
      <c r="B7" s="172" t="s">
        <v>504</v>
      </c>
      <c r="C7" s="173" t="s">
        <v>70</v>
      </c>
      <c r="D7" s="173" t="s">
        <v>9</v>
      </c>
      <c r="E7" s="173" t="s">
        <v>9</v>
      </c>
      <c r="F7" s="173" t="s">
        <v>4</v>
      </c>
      <c r="G7" s="192" t="s">
        <v>233</v>
      </c>
      <c r="H7" s="175" t="s">
        <v>505</v>
      </c>
      <c r="I7" s="176" t="s">
        <v>81</v>
      </c>
      <c r="J7" s="174" t="s">
        <v>506</v>
      </c>
      <c r="K7" s="174" t="s">
        <v>507</v>
      </c>
      <c r="L7" s="177" t="s">
        <v>4</v>
      </c>
      <c r="M7" s="178" t="s">
        <v>488</v>
      </c>
      <c r="N7" s="174" t="s">
        <v>180</v>
      </c>
      <c r="O7" s="179" t="s">
        <v>4</v>
      </c>
      <c r="P7" s="180" t="s">
        <v>9</v>
      </c>
      <c r="Q7" s="181" t="s">
        <v>77</v>
      </c>
      <c r="R7" s="182" t="s">
        <v>78</v>
      </c>
      <c r="S7" s="181" t="s">
        <v>484</v>
      </c>
      <c r="T7" s="183">
        <v>303</v>
      </c>
      <c r="U7" s="184">
        <v>19</v>
      </c>
      <c r="V7" s="185">
        <f t="shared" si="0"/>
        <v>5757</v>
      </c>
      <c r="W7" s="186">
        <f t="shared" si="1"/>
        <v>5776</v>
      </c>
      <c r="X7" s="187"/>
      <c r="Y7" s="188">
        <v>1.708129039272579</v>
      </c>
      <c r="Z7" s="189">
        <f t="shared" si="2"/>
        <v>35.69989692079691</v>
      </c>
      <c r="AA7" s="190">
        <v>0.375</v>
      </c>
      <c r="AB7" s="190">
        <v>0.40972222222222227</v>
      </c>
    </row>
    <row r="8" spans="1:28" s="191" customFormat="1" ht="109.5" customHeight="1">
      <c r="A8" s="171" t="s">
        <v>508</v>
      </c>
      <c r="B8" s="172" t="s">
        <v>504</v>
      </c>
      <c r="C8" s="173" t="s">
        <v>70</v>
      </c>
      <c r="D8" s="173" t="s">
        <v>509</v>
      </c>
      <c r="E8" s="173" t="s">
        <v>9</v>
      </c>
      <c r="F8" s="173" t="s">
        <v>4</v>
      </c>
      <c r="G8" s="192" t="s">
        <v>232</v>
      </c>
      <c r="H8" s="175" t="s">
        <v>510</v>
      </c>
      <c r="I8" s="176" t="s">
        <v>73</v>
      </c>
      <c r="J8" s="174" t="s">
        <v>488</v>
      </c>
      <c r="K8" s="174" t="s">
        <v>180</v>
      </c>
      <c r="L8" s="177" t="s">
        <v>4</v>
      </c>
      <c r="M8" s="178" t="s">
        <v>506</v>
      </c>
      <c r="N8" s="174" t="s">
        <v>507</v>
      </c>
      <c r="O8" s="179" t="s">
        <v>4</v>
      </c>
      <c r="P8" s="180">
        <v>1</v>
      </c>
      <c r="Q8" s="181" t="s">
        <v>77</v>
      </c>
      <c r="R8" s="182" t="s">
        <v>78</v>
      </c>
      <c r="S8" s="181" t="s">
        <v>484</v>
      </c>
      <c r="T8" s="183">
        <v>303</v>
      </c>
      <c r="U8" s="184">
        <v>19</v>
      </c>
      <c r="V8" s="185">
        <f t="shared" si="0"/>
        <v>5757</v>
      </c>
      <c r="W8" s="186">
        <f t="shared" si="1"/>
        <v>5776</v>
      </c>
      <c r="X8" s="187"/>
      <c r="Y8" s="188">
        <v>1.708129039272579</v>
      </c>
      <c r="Z8" s="189">
        <f t="shared" si="2"/>
        <v>35.69989692079691</v>
      </c>
      <c r="AA8" s="190">
        <v>0.64583333333333337</v>
      </c>
      <c r="AB8" s="190">
        <v>0.67847222222222225</v>
      </c>
    </row>
    <row r="9" spans="1:28" s="191" customFormat="1" ht="90.75" customHeight="1">
      <c r="A9" s="171" t="s">
        <v>511</v>
      </c>
      <c r="B9" s="172" t="s">
        <v>512</v>
      </c>
      <c r="C9" s="173" t="s">
        <v>70</v>
      </c>
      <c r="D9" s="173" t="s">
        <v>9</v>
      </c>
      <c r="E9" s="173" t="s">
        <v>9</v>
      </c>
      <c r="F9" s="173" t="s">
        <v>4</v>
      </c>
      <c r="G9" s="192" t="s">
        <v>231</v>
      </c>
      <c r="H9" s="175" t="s">
        <v>513</v>
      </c>
      <c r="I9" s="176" t="s">
        <v>81</v>
      </c>
      <c r="J9" s="174" t="s">
        <v>514</v>
      </c>
      <c r="K9" s="174" t="s">
        <v>502</v>
      </c>
      <c r="L9" s="177" t="s">
        <v>4</v>
      </c>
      <c r="M9" s="178" t="s">
        <v>488</v>
      </c>
      <c r="N9" s="174" t="s">
        <v>180</v>
      </c>
      <c r="O9" s="179" t="s">
        <v>4</v>
      </c>
      <c r="P9" s="180" t="s">
        <v>9</v>
      </c>
      <c r="Q9" s="181" t="s">
        <v>77</v>
      </c>
      <c r="R9" s="182" t="s">
        <v>78</v>
      </c>
      <c r="S9" s="181" t="s">
        <v>484</v>
      </c>
      <c r="T9" s="183">
        <v>303</v>
      </c>
      <c r="U9" s="184">
        <v>46.8</v>
      </c>
      <c r="V9" s="185">
        <f t="shared" si="0"/>
        <v>14180.4</v>
      </c>
      <c r="W9" s="186">
        <f t="shared" si="1"/>
        <v>14227.199999999999</v>
      </c>
      <c r="X9" s="187"/>
      <c r="Y9" s="188">
        <v>1.708129039272579</v>
      </c>
      <c r="Z9" s="189">
        <f t="shared" si="2"/>
        <v>87.934482941752364</v>
      </c>
      <c r="AA9" s="190">
        <v>0.375</v>
      </c>
      <c r="AB9" s="190">
        <v>0.41319444444444442</v>
      </c>
    </row>
    <row r="10" spans="1:28" s="191" customFormat="1" ht="189.75" customHeight="1">
      <c r="A10" s="171" t="s">
        <v>515</v>
      </c>
      <c r="B10" s="172" t="s">
        <v>516</v>
      </c>
      <c r="C10" s="173" t="s">
        <v>70</v>
      </c>
      <c r="D10" s="173" t="s">
        <v>9</v>
      </c>
      <c r="E10" s="173" t="s">
        <v>9</v>
      </c>
      <c r="F10" s="173" t="s">
        <v>4</v>
      </c>
      <c r="G10" s="192" t="s">
        <v>230</v>
      </c>
      <c r="H10" s="175" t="s">
        <v>517</v>
      </c>
      <c r="I10" s="176" t="s">
        <v>81</v>
      </c>
      <c r="J10" s="174" t="s">
        <v>518</v>
      </c>
      <c r="K10" s="174" t="s">
        <v>519</v>
      </c>
      <c r="L10" s="177" t="s">
        <v>4</v>
      </c>
      <c r="M10" s="178" t="s">
        <v>488</v>
      </c>
      <c r="N10" s="174" t="s">
        <v>180</v>
      </c>
      <c r="O10" s="179" t="s">
        <v>4</v>
      </c>
      <c r="P10" s="180">
        <v>1</v>
      </c>
      <c r="Q10" s="181" t="s">
        <v>93</v>
      </c>
      <c r="R10" s="182" t="s">
        <v>94</v>
      </c>
      <c r="S10" s="181" t="s">
        <v>489</v>
      </c>
      <c r="T10" s="183">
        <v>200</v>
      </c>
      <c r="U10" s="184">
        <v>32.6</v>
      </c>
      <c r="V10" s="185">
        <f t="shared" si="0"/>
        <v>6520</v>
      </c>
      <c r="W10" s="186">
        <f t="shared" si="1"/>
        <v>6780.8</v>
      </c>
      <c r="X10" s="187"/>
      <c r="Y10" s="188">
        <v>1.708129039272579</v>
      </c>
      <c r="Z10" s="189">
        <f t="shared" si="2"/>
        <v>61.253507348314692</v>
      </c>
      <c r="AA10" s="190">
        <v>0.3611111111111111</v>
      </c>
      <c r="AB10" s="190">
        <v>0.40625</v>
      </c>
    </row>
    <row r="11" spans="1:28" s="191" customFormat="1" ht="295.5" customHeight="1">
      <c r="A11" s="171" t="s">
        <v>520</v>
      </c>
      <c r="B11" s="172" t="s">
        <v>521</v>
      </c>
      <c r="C11" s="173" t="s">
        <v>70</v>
      </c>
      <c r="D11" s="173" t="s">
        <v>71</v>
      </c>
      <c r="E11" s="173" t="s">
        <v>9</v>
      </c>
      <c r="F11" s="173" t="s">
        <v>4</v>
      </c>
      <c r="G11" s="192" t="s">
        <v>229</v>
      </c>
      <c r="H11" s="175" t="s">
        <v>522</v>
      </c>
      <c r="I11" s="176" t="s">
        <v>81</v>
      </c>
      <c r="J11" s="174" t="s">
        <v>523</v>
      </c>
      <c r="K11" s="174" t="s">
        <v>524</v>
      </c>
      <c r="L11" s="177" t="s">
        <v>4</v>
      </c>
      <c r="M11" s="178" t="s">
        <v>488</v>
      </c>
      <c r="N11" s="174" t="s">
        <v>180</v>
      </c>
      <c r="O11" s="179" t="s">
        <v>4</v>
      </c>
      <c r="P11" s="180">
        <v>1</v>
      </c>
      <c r="Q11" s="181" t="s">
        <v>77</v>
      </c>
      <c r="R11" s="182" t="s">
        <v>78</v>
      </c>
      <c r="S11" s="181" t="s">
        <v>484</v>
      </c>
      <c r="T11" s="183">
        <v>303</v>
      </c>
      <c r="U11" s="184">
        <v>21.9</v>
      </c>
      <c r="V11" s="185">
        <f t="shared" si="0"/>
        <v>6635.7</v>
      </c>
      <c r="W11" s="186">
        <f t="shared" si="1"/>
        <v>6657.5999999999995</v>
      </c>
      <c r="X11" s="187"/>
      <c r="Y11" s="188">
        <v>1.708129039272579</v>
      </c>
      <c r="Z11" s="189">
        <f t="shared" si="2"/>
        <v>41.148828556076431</v>
      </c>
      <c r="AA11" s="190">
        <v>0.375</v>
      </c>
      <c r="AB11" s="190">
        <v>0.40625</v>
      </c>
    </row>
    <row r="12" spans="1:28" s="191" customFormat="1" ht="263.5">
      <c r="A12" s="171" t="s">
        <v>525</v>
      </c>
      <c r="B12" s="172" t="s">
        <v>521</v>
      </c>
      <c r="C12" s="173" t="s">
        <v>70</v>
      </c>
      <c r="D12" s="173" t="s">
        <v>105</v>
      </c>
      <c r="E12" s="173" t="s">
        <v>9</v>
      </c>
      <c r="F12" s="173" t="s">
        <v>4</v>
      </c>
      <c r="G12" s="192" t="s">
        <v>228</v>
      </c>
      <c r="H12" s="175" t="s">
        <v>526</v>
      </c>
      <c r="I12" s="176" t="s">
        <v>73</v>
      </c>
      <c r="J12" s="174" t="s">
        <v>488</v>
      </c>
      <c r="K12" s="174" t="s">
        <v>180</v>
      </c>
      <c r="L12" s="177" t="s">
        <v>4</v>
      </c>
      <c r="M12" s="178" t="s">
        <v>527</v>
      </c>
      <c r="N12" s="174" t="s">
        <v>524</v>
      </c>
      <c r="O12" s="179" t="s">
        <v>4</v>
      </c>
      <c r="P12" s="180" t="s">
        <v>9</v>
      </c>
      <c r="Q12" s="181" t="s">
        <v>77</v>
      </c>
      <c r="R12" s="182" t="s">
        <v>78</v>
      </c>
      <c r="S12" s="181" t="s">
        <v>484</v>
      </c>
      <c r="T12" s="183">
        <v>303</v>
      </c>
      <c r="U12" s="184">
        <v>21.9</v>
      </c>
      <c r="V12" s="185">
        <f t="shared" si="0"/>
        <v>6635.7</v>
      </c>
      <c r="W12" s="186">
        <f t="shared" si="1"/>
        <v>6657.5999999999995</v>
      </c>
      <c r="X12" s="187"/>
      <c r="Y12" s="188">
        <v>1.708129039272579</v>
      </c>
      <c r="Z12" s="189">
        <f t="shared" si="2"/>
        <v>41.148828556076431</v>
      </c>
      <c r="AA12" s="190">
        <v>0.64583333333333337</v>
      </c>
      <c r="AB12" s="190">
        <v>0.66666666666666663</v>
      </c>
    </row>
    <row r="13" spans="1:28" s="191" customFormat="1" ht="114.75" customHeight="1">
      <c r="A13" s="171" t="s">
        <v>528</v>
      </c>
      <c r="B13" s="172" t="s">
        <v>529</v>
      </c>
      <c r="C13" s="173" t="s">
        <v>70</v>
      </c>
      <c r="D13" s="173" t="s">
        <v>71</v>
      </c>
      <c r="E13" s="173" t="s">
        <v>9</v>
      </c>
      <c r="F13" s="173" t="s">
        <v>4</v>
      </c>
      <c r="G13" s="192" t="s">
        <v>530</v>
      </c>
      <c r="H13" s="175" t="s">
        <v>531</v>
      </c>
      <c r="I13" s="176" t="s">
        <v>81</v>
      </c>
      <c r="J13" s="174" t="s">
        <v>532</v>
      </c>
      <c r="K13" s="174" t="s">
        <v>533</v>
      </c>
      <c r="L13" s="177" t="s">
        <v>4</v>
      </c>
      <c r="M13" s="178" t="s">
        <v>488</v>
      </c>
      <c r="N13" s="174" t="s">
        <v>180</v>
      </c>
      <c r="O13" s="179" t="s">
        <v>4</v>
      </c>
      <c r="P13" s="180">
        <v>1</v>
      </c>
      <c r="Q13" s="181" t="s">
        <v>77</v>
      </c>
      <c r="R13" s="182" t="s">
        <v>78</v>
      </c>
      <c r="S13" s="181" t="s">
        <v>484</v>
      </c>
      <c r="T13" s="183">
        <v>303</v>
      </c>
      <c r="U13" s="184">
        <v>24.4</v>
      </c>
      <c r="V13" s="185">
        <f t="shared" si="0"/>
        <v>7393.2</v>
      </c>
      <c r="W13" s="186">
        <f t="shared" si="1"/>
        <v>7417.5999999999995</v>
      </c>
      <c r="X13" s="187"/>
      <c r="Y13" s="188">
        <v>1.708129039272579</v>
      </c>
      <c r="Z13" s="189">
        <f t="shared" si="2"/>
        <v>45.846183414076023</v>
      </c>
      <c r="AA13" s="190">
        <v>0.36458333333333331</v>
      </c>
      <c r="AB13" s="190">
        <v>0.40625</v>
      </c>
    </row>
    <row r="14" spans="1:28" s="191" customFormat="1" ht="127.5" customHeight="1">
      <c r="A14" s="171" t="s">
        <v>534</v>
      </c>
      <c r="B14" s="172" t="s">
        <v>529</v>
      </c>
      <c r="C14" s="173" t="s">
        <v>70</v>
      </c>
      <c r="D14" s="173" t="s">
        <v>71</v>
      </c>
      <c r="E14" s="173" t="s">
        <v>9</v>
      </c>
      <c r="F14" s="173" t="s">
        <v>4</v>
      </c>
      <c r="G14" s="192" t="s">
        <v>535</v>
      </c>
      <c r="H14" s="175" t="s">
        <v>536</v>
      </c>
      <c r="I14" s="176" t="s">
        <v>73</v>
      </c>
      <c r="J14" s="174" t="s">
        <v>488</v>
      </c>
      <c r="K14" s="174" t="s">
        <v>180</v>
      </c>
      <c r="L14" s="177" t="s">
        <v>4</v>
      </c>
      <c r="M14" s="178" t="s">
        <v>537</v>
      </c>
      <c r="N14" s="174" t="s">
        <v>533</v>
      </c>
      <c r="O14" s="179" t="s">
        <v>4</v>
      </c>
      <c r="P14" s="180">
        <v>1</v>
      </c>
      <c r="Q14" s="181" t="s">
        <v>77</v>
      </c>
      <c r="R14" s="182" t="s">
        <v>78</v>
      </c>
      <c r="S14" s="181" t="s">
        <v>484</v>
      </c>
      <c r="T14" s="183">
        <v>303</v>
      </c>
      <c r="U14" s="184">
        <v>24.4</v>
      </c>
      <c r="V14" s="185">
        <f t="shared" si="0"/>
        <v>7393.2</v>
      </c>
      <c r="W14" s="186">
        <f t="shared" si="1"/>
        <v>7417.5999999999995</v>
      </c>
      <c r="X14" s="187"/>
      <c r="Y14" s="188">
        <v>1.708129039272579</v>
      </c>
      <c r="Z14" s="189">
        <f t="shared" si="2"/>
        <v>45.846183414076023</v>
      </c>
      <c r="AA14" s="190" t="s">
        <v>538</v>
      </c>
      <c r="AB14" s="190">
        <v>0.67361111111111116</v>
      </c>
    </row>
    <row r="15" spans="1:28" s="191" customFormat="1" ht="106.5" customHeight="1">
      <c r="A15" s="171" t="s">
        <v>539</v>
      </c>
      <c r="B15" s="172" t="s">
        <v>540</v>
      </c>
      <c r="C15" s="173" t="s">
        <v>70</v>
      </c>
      <c r="D15" s="173" t="s">
        <v>9</v>
      </c>
      <c r="E15" s="173" t="s">
        <v>9</v>
      </c>
      <c r="F15" s="173" t="s">
        <v>4</v>
      </c>
      <c r="G15" s="192" t="s">
        <v>541</v>
      </c>
      <c r="H15" s="175" t="s">
        <v>542</v>
      </c>
      <c r="I15" s="176" t="s">
        <v>73</v>
      </c>
      <c r="J15" s="174" t="s">
        <v>488</v>
      </c>
      <c r="K15" s="174" t="s">
        <v>180</v>
      </c>
      <c r="L15" s="177" t="s">
        <v>4</v>
      </c>
      <c r="M15" s="178" t="s">
        <v>537</v>
      </c>
      <c r="N15" s="174" t="s">
        <v>533</v>
      </c>
      <c r="O15" s="179" t="s">
        <v>4</v>
      </c>
      <c r="P15" s="180">
        <v>1</v>
      </c>
      <c r="Q15" s="181" t="s">
        <v>93</v>
      </c>
      <c r="R15" s="182" t="s">
        <v>94</v>
      </c>
      <c r="S15" s="181" t="s">
        <v>489</v>
      </c>
      <c r="T15" s="183">
        <v>200</v>
      </c>
      <c r="U15" s="184">
        <v>24.9</v>
      </c>
      <c r="V15" s="185">
        <f t="shared" si="0"/>
        <v>4980</v>
      </c>
      <c r="W15" s="186">
        <f t="shared" si="1"/>
        <v>5179.2</v>
      </c>
      <c r="X15" s="187"/>
      <c r="Y15" s="188">
        <v>1.708129039272579</v>
      </c>
      <c r="Z15" s="189">
        <f t="shared" si="2"/>
        <v>46.78565438567594</v>
      </c>
      <c r="AA15" s="190" t="s">
        <v>538</v>
      </c>
      <c r="AB15" s="190">
        <v>0.68055555555555547</v>
      </c>
    </row>
    <row r="16" spans="1:28" s="191" customFormat="1" ht="71.25" customHeight="1">
      <c r="A16" s="171" t="s">
        <v>543</v>
      </c>
      <c r="B16" s="172" t="s">
        <v>544</v>
      </c>
      <c r="C16" s="173" t="s">
        <v>70</v>
      </c>
      <c r="D16" s="173" t="s">
        <v>9</v>
      </c>
      <c r="E16" s="173" t="s">
        <v>9</v>
      </c>
      <c r="F16" s="173" t="s">
        <v>4</v>
      </c>
      <c r="G16" s="192" t="s">
        <v>545</v>
      </c>
      <c r="H16" s="175" t="s">
        <v>546</v>
      </c>
      <c r="I16" s="176" t="s">
        <v>81</v>
      </c>
      <c r="J16" s="174" t="s">
        <v>532</v>
      </c>
      <c r="K16" s="174" t="s">
        <v>533</v>
      </c>
      <c r="L16" s="177" t="s">
        <v>4</v>
      </c>
      <c r="M16" s="178" t="s">
        <v>488</v>
      </c>
      <c r="N16" s="174" t="s">
        <v>180</v>
      </c>
      <c r="O16" s="179" t="s">
        <v>4</v>
      </c>
      <c r="P16" s="180" t="s">
        <v>9</v>
      </c>
      <c r="Q16" s="181" t="s">
        <v>77</v>
      </c>
      <c r="R16" s="182" t="s">
        <v>78</v>
      </c>
      <c r="S16" s="181" t="s">
        <v>484</v>
      </c>
      <c r="T16" s="183">
        <v>303</v>
      </c>
      <c r="U16" s="184">
        <v>25.2</v>
      </c>
      <c r="V16" s="185">
        <f t="shared" si="0"/>
        <v>7635.5999999999995</v>
      </c>
      <c r="W16" s="186">
        <f t="shared" si="1"/>
        <v>7660.8</v>
      </c>
      <c r="X16" s="187"/>
      <c r="Y16" s="188">
        <v>1.708129039272579</v>
      </c>
      <c r="Z16" s="189">
        <f t="shared" si="2"/>
        <v>47.349336968635889</v>
      </c>
      <c r="AA16" s="190">
        <v>0.37152777777777773</v>
      </c>
      <c r="AB16" s="190">
        <v>0.40972222222222227</v>
      </c>
    </row>
    <row r="17" spans="1:28" s="191" customFormat="1" ht="174.75" customHeight="1">
      <c r="A17" s="171" t="s">
        <v>547</v>
      </c>
      <c r="B17" s="172" t="s">
        <v>548</v>
      </c>
      <c r="C17" s="173" t="s">
        <v>70</v>
      </c>
      <c r="D17" s="173" t="s">
        <v>9</v>
      </c>
      <c r="E17" s="173" t="s">
        <v>71</v>
      </c>
      <c r="F17" s="173" t="s">
        <v>549</v>
      </c>
      <c r="G17" s="192" t="s">
        <v>227</v>
      </c>
      <c r="H17" s="175" t="s">
        <v>550</v>
      </c>
      <c r="I17" s="176" t="s">
        <v>81</v>
      </c>
      <c r="J17" s="174" t="s">
        <v>551</v>
      </c>
      <c r="K17" s="174" t="s">
        <v>552</v>
      </c>
      <c r="L17" s="177" t="s">
        <v>4</v>
      </c>
      <c r="M17" s="178" t="s">
        <v>553</v>
      </c>
      <c r="N17" s="178" t="s">
        <v>161</v>
      </c>
      <c r="O17" s="179" t="s">
        <v>4</v>
      </c>
      <c r="P17" s="180">
        <v>1</v>
      </c>
      <c r="Q17" s="181" t="s">
        <v>93</v>
      </c>
      <c r="R17" s="182" t="s">
        <v>94</v>
      </c>
      <c r="S17" s="181" t="s">
        <v>489</v>
      </c>
      <c r="T17" s="183">
        <v>200</v>
      </c>
      <c r="U17" s="193">
        <v>32</v>
      </c>
      <c r="V17" s="185">
        <f t="shared" si="0"/>
        <v>6400</v>
      </c>
      <c r="W17" s="186">
        <f t="shared" si="1"/>
        <v>6656</v>
      </c>
      <c r="X17" s="187"/>
      <c r="Y17" s="188">
        <v>1.708129039272579</v>
      </c>
      <c r="Z17" s="189">
        <f t="shared" si="2"/>
        <v>60.126142182394787</v>
      </c>
      <c r="AA17" s="190">
        <v>0.37083333333333335</v>
      </c>
      <c r="AB17" s="190">
        <v>0.40833333333333338</v>
      </c>
    </row>
    <row r="18" spans="1:28" s="191" customFormat="1" ht="171.75" customHeight="1">
      <c r="A18" s="171" t="s">
        <v>554</v>
      </c>
      <c r="B18" s="172" t="s">
        <v>548</v>
      </c>
      <c r="C18" s="173" t="s">
        <v>70</v>
      </c>
      <c r="D18" s="173" t="s">
        <v>9</v>
      </c>
      <c r="E18" s="173" t="s">
        <v>105</v>
      </c>
      <c r="F18" s="173" t="s">
        <v>549</v>
      </c>
      <c r="G18" s="192" t="s">
        <v>226</v>
      </c>
      <c r="H18" s="175" t="s">
        <v>555</v>
      </c>
      <c r="I18" s="176" t="s">
        <v>73</v>
      </c>
      <c r="J18" s="174" t="s">
        <v>553</v>
      </c>
      <c r="K18" s="174" t="s">
        <v>161</v>
      </c>
      <c r="L18" s="177" t="s">
        <v>4</v>
      </c>
      <c r="M18" s="178" t="s">
        <v>556</v>
      </c>
      <c r="N18" s="178" t="s">
        <v>552</v>
      </c>
      <c r="O18" s="179" t="s">
        <v>4</v>
      </c>
      <c r="P18" s="180" t="s">
        <v>9</v>
      </c>
      <c r="Q18" s="181" t="s">
        <v>77</v>
      </c>
      <c r="R18" s="182" t="s">
        <v>78</v>
      </c>
      <c r="S18" s="181" t="s">
        <v>484</v>
      </c>
      <c r="T18" s="183">
        <v>303</v>
      </c>
      <c r="U18" s="193">
        <v>32</v>
      </c>
      <c r="V18" s="185">
        <f t="shared" si="0"/>
        <v>9696</v>
      </c>
      <c r="W18" s="186">
        <f t="shared" si="1"/>
        <v>9728</v>
      </c>
      <c r="X18" s="187"/>
      <c r="Y18" s="188">
        <v>1.708129039272579</v>
      </c>
      <c r="Z18" s="189">
        <f t="shared" si="2"/>
        <v>60.126142182394787</v>
      </c>
      <c r="AA18" s="190">
        <v>0.64583333333333337</v>
      </c>
      <c r="AB18" s="190">
        <v>0.69027777777777777</v>
      </c>
    </row>
    <row r="19" spans="1:28" s="191" customFormat="1" ht="150" customHeight="1">
      <c r="A19" s="171" t="s">
        <v>557</v>
      </c>
      <c r="B19" s="172" t="s">
        <v>558</v>
      </c>
      <c r="C19" s="173" t="s">
        <v>70</v>
      </c>
      <c r="D19" s="173" t="s">
        <v>71</v>
      </c>
      <c r="E19" s="173" t="s">
        <v>9</v>
      </c>
      <c r="F19" s="173" t="s">
        <v>4</v>
      </c>
      <c r="G19" s="192" t="s">
        <v>225</v>
      </c>
      <c r="H19" s="175" t="s">
        <v>559</v>
      </c>
      <c r="I19" s="176" t="s">
        <v>73</v>
      </c>
      <c r="J19" s="174" t="s">
        <v>560</v>
      </c>
      <c r="K19" s="174" t="s">
        <v>561</v>
      </c>
      <c r="L19" s="177" t="s">
        <v>4</v>
      </c>
      <c r="M19" s="178" t="s">
        <v>562</v>
      </c>
      <c r="N19" s="178" t="s">
        <v>180</v>
      </c>
      <c r="O19" s="179" t="s">
        <v>4</v>
      </c>
      <c r="P19" s="180" t="s">
        <v>9</v>
      </c>
      <c r="Q19" s="181" t="s">
        <v>77</v>
      </c>
      <c r="R19" s="182" t="s">
        <v>78</v>
      </c>
      <c r="S19" s="181" t="s">
        <v>484</v>
      </c>
      <c r="T19" s="183">
        <v>303</v>
      </c>
      <c r="U19" s="184">
        <v>30</v>
      </c>
      <c r="V19" s="185">
        <f t="shared" si="0"/>
        <v>9090</v>
      </c>
      <c r="W19" s="186">
        <f t="shared" si="1"/>
        <v>9120</v>
      </c>
      <c r="X19" s="187"/>
      <c r="Y19" s="188">
        <v>1.708129039272579</v>
      </c>
      <c r="Z19" s="189">
        <f t="shared" si="2"/>
        <v>56.368258295995112</v>
      </c>
      <c r="AA19" s="190">
        <v>0.38541666666666669</v>
      </c>
      <c r="AB19" s="190">
        <v>0.41041666666666665</v>
      </c>
    </row>
    <row r="20" spans="1:28" s="191" customFormat="1" ht="124">
      <c r="A20" s="171" t="s">
        <v>563</v>
      </c>
      <c r="B20" s="172" t="s">
        <v>558</v>
      </c>
      <c r="C20" s="173" t="s">
        <v>70</v>
      </c>
      <c r="D20" s="173" t="s">
        <v>9</v>
      </c>
      <c r="E20" s="173" t="s">
        <v>9</v>
      </c>
      <c r="F20" s="173" t="s">
        <v>4</v>
      </c>
      <c r="G20" s="192" t="s">
        <v>224</v>
      </c>
      <c r="H20" s="175" t="s">
        <v>564</v>
      </c>
      <c r="I20" s="176" t="s">
        <v>81</v>
      </c>
      <c r="J20" s="174" t="s">
        <v>562</v>
      </c>
      <c r="K20" s="174" t="s">
        <v>180</v>
      </c>
      <c r="L20" s="177" t="s">
        <v>4</v>
      </c>
      <c r="M20" s="178" t="s">
        <v>565</v>
      </c>
      <c r="N20" s="174" t="s">
        <v>561</v>
      </c>
      <c r="O20" s="179" t="s">
        <v>4</v>
      </c>
      <c r="P20" s="180" t="s">
        <v>9</v>
      </c>
      <c r="Q20" s="181" t="s">
        <v>77</v>
      </c>
      <c r="R20" s="182" t="s">
        <v>78</v>
      </c>
      <c r="S20" s="181" t="s">
        <v>484</v>
      </c>
      <c r="T20" s="183">
        <v>303</v>
      </c>
      <c r="U20" s="184">
        <v>30</v>
      </c>
      <c r="V20" s="185">
        <f t="shared" si="0"/>
        <v>9090</v>
      </c>
      <c r="W20" s="186">
        <f t="shared" si="1"/>
        <v>9120</v>
      </c>
      <c r="X20" s="187"/>
      <c r="Y20" s="188">
        <v>1.708129039272579</v>
      </c>
      <c r="Z20" s="189">
        <f t="shared" si="2"/>
        <v>56.368258295995112</v>
      </c>
      <c r="AA20" s="190">
        <v>0.64583333333333337</v>
      </c>
      <c r="AB20" s="190">
        <v>0.67222222222222217</v>
      </c>
    </row>
    <row r="21" spans="1:28" s="191" customFormat="1" ht="124">
      <c r="A21" s="171" t="s">
        <v>566</v>
      </c>
      <c r="B21" s="172" t="s">
        <v>567</v>
      </c>
      <c r="C21" s="173" t="s">
        <v>70</v>
      </c>
      <c r="D21" s="173" t="s">
        <v>71</v>
      </c>
      <c r="E21" s="173" t="s">
        <v>509</v>
      </c>
      <c r="F21" s="173" t="s">
        <v>549</v>
      </c>
      <c r="G21" s="192" t="s">
        <v>223</v>
      </c>
      <c r="H21" s="175" t="s">
        <v>568</v>
      </c>
      <c r="I21" s="176" t="s">
        <v>81</v>
      </c>
      <c r="J21" s="174" t="s">
        <v>569</v>
      </c>
      <c r="K21" s="174" t="s">
        <v>570</v>
      </c>
      <c r="L21" s="177" t="s">
        <v>4</v>
      </c>
      <c r="M21" s="178" t="s">
        <v>571</v>
      </c>
      <c r="N21" s="178" t="s">
        <v>161</v>
      </c>
      <c r="O21" s="179" t="s">
        <v>4</v>
      </c>
      <c r="P21" s="180" t="s">
        <v>9</v>
      </c>
      <c r="Q21" s="181" t="s">
        <v>77</v>
      </c>
      <c r="R21" s="182" t="s">
        <v>78</v>
      </c>
      <c r="S21" s="181" t="s">
        <v>484</v>
      </c>
      <c r="T21" s="183">
        <v>303</v>
      </c>
      <c r="U21" s="184">
        <v>43</v>
      </c>
      <c r="V21" s="185">
        <f t="shared" si="0"/>
        <v>13029</v>
      </c>
      <c r="W21" s="186">
        <f t="shared" si="1"/>
        <v>13072</v>
      </c>
      <c r="X21" s="187"/>
      <c r="Y21" s="188">
        <v>1.9385996456043859</v>
      </c>
      <c r="Z21" s="189">
        <f t="shared" si="2"/>
        <v>91.695763237087462</v>
      </c>
      <c r="AA21" s="190">
        <v>0.35416666666666669</v>
      </c>
      <c r="AB21" s="190">
        <v>0.40972222222222227</v>
      </c>
    </row>
    <row r="22" spans="1:28" s="191" customFormat="1" ht="180" customHeight="1">
      <c r="A22" s="171" t="s">
        <v>572</v>
      </c>
      <c r="B22" s="172" t="s">
        <v>567</v>
      </c>
      <c r="C22" s="173" t="s">
        <v>70</v>
      </c>
      <c r="D22" s="173" t="s">
        <v>9</v>
      </c>
      <c r="E22" s="173" t="s">
        <v>71</v>
      </c>
      <c r="F22" s="173" t="s">
        <v>549</v>
      </c>
      <c r="G22" s="192" t="s">
        <v>222</v>
      </c>
      <c r="H22" s="175" t="s">
        <v>573</v>
      </c>
      <c r="I22" s="176" t="s">
        <v>73</v>
      </c>
      <c r="J22" s="174" t="s">
        <v>553</v>
      </c>
      <c r="K22" s="174" t="s">
        <v>161</v>
      </c>
      <c r="L22" s="177" t="s">
        <v>4</v>
      </c>
      <c r="M22" s="178" t="s">
        <v>569</v>
      </c>
      <c r="N22" s="178" t="s">
        <v>570</v>
      </c>
      <c r="O22" s="179" t="s">
        <v>4</v>
      </c>
      <c r="P22" s="180" t="s">
        <v>9</v>
      </c>
      <c r="Q22" s="181" t="s">
        <v>77</v>
      </c>
      <c r="R22" s="182" t="s">
        <v>78</v>
      </c>
      <c r="S22" s="181" t="s">
        <v>484</v>
      </c>
      <c r="T22" s="183">
        <v>303</v>
      </c>
      <c r="U22" s="184">
        <v>43</v>
      </c>
      <c r="V22" s="185">
        <f t="shared" si="0"/>
        <v>13029</v>
      </c>
      <c r="W22" s="186">
        <f t="shared" si="1"/>
        <v>13072</v>
      </c>
      <c r="X22" s="187"/>
      <c r="Y22" s="188">
        <v>1.9385996456043859</v>
      </c>
      <c r="Z22" s="189">
        <f t="shared" si="2"/>
        <v>91.695763237087462</v>
      </c>
      <c r="AA22" s="190">
        <v>0.64583333333333337</v>
      </c>
      <c r="AB22" s="190">
        <v>0.70138888888888884</v>
      </c>
    </row>
    <row r="23" spans="1:28" s="191" customFormat="1" ht="122.25" customHeight="1">
      <c r="A23" s="171" t="s">
        <v>574</v>
      </c>
      <c r="B23" s="172" t="s">
        <v>575</v>
      </c>
      <c r="C23" s="173" t="s">
        <v>70</v>
      </c>
      <c r="D23" s="173" t="s">
        <v>71</v>
      </c>
      <c r="E23" s="173" t="s">
        <v>71</v>
      </c>
      <c r="F23" s="173" t="s">
        <v>4</v>
      </c>
      <c r="G23" s="192" t="s">
        <v>221</v>
      </c>
      <c r="H23" s="175" t="s">
        <v>576</v>
      </c>
      <c r="I23" s="176" t="s">
        <v>73</v>
      </c>
      <c r="J23" s="174" t="s">
        <v>577</v>
      </c>
      <c r="K23" s="174" t="s">
        <v>578</v>
      </c>
      <c r="L23" s="177" t="s">
        <v>4</v>
      </c>
      <c r="M23" s="178" t="s">
        <v>562</v>
      </c>
      <c r="N23" s="178" t="s">
        <v>180</v>
      </c>
      <c r="O23" s="179" t="s">
        <v>4</v>
      </c>
      <c r="P23" s="180" t="s">
        <v>9</v>
      </c>
      <c r="Q23" s="181" t="s">
        <v>93</v>
      </c>
      <c r="R23" s="182" t="s">
        <v>94</v>
      </c>
      <c r="S23" s="181" t="s">
        <v>489</v>
      </c>
      <c r="T23" s="183">
        <v>200</v>
      </c>
      <c r="U23" s="184">
        <v>21.5</v>
      </c>
      <c r="V23" s="185">
        <f t="shared" si="0"/>
        <v>4300</v>
      </c>
      <c r="W23" s="186">
        <f t="shared" si="1"/>
        <v>4472</v>
      </c>
      <c r="X23" s="187"/>
      <c r="Y23" s="188">
        <v>1.9385996456043859</v>
      </c>
      <c r="Z23" s="189">
        <f t="shared" si="2"/>
        <v>45.847881618543731</v>
      </c>
      <c r="AA23" s="190">
        <v>0.37847222222222227</v>
      </c>
      <c r="AB23" s="190">
        <v>0.40625</v>
      </c>
    </row>
    <row r="24" spans="1:28" s="191" customFormat="1" ht="108" customHeight="1">
      <c r="A24" s="171" t="s">
        <v>579</v>
      </c>
      <c r="B24" s="172" t="s">
        <v>575</v>
      </c>
      <c r="C24" s="173" t="s">
        <v>70</v>
      </c>
      <c r="D24" s="173" t="s">
        <v>71</v>
      </c>
      <c r="E24" s="173" t="s">
        <v>9</v>
      </c>
      <c r="F24" s="173" t="s">
        <v>4</v>
      </c>
      <c r="G24" s="192" t="s">
        <v>220</v>
      </c>
      <c r="H24" s="175" t="s">
        <v>580</v>
      </c>
      <c r="I24" s="176" t="s">
        <v>81</v>
      </c>
      <c r="J24" s="174" t="s">
        <v>488</v>
      </c>
      <c r="K24" s="174" t="s">
        <v>180</v>
      </c>
      <c r="L24" s="177" t="s">
        <v>4</v>
      </c>
      <c r="M24" s="178" t="s">
        <v>581</v>
      </c>
      <c r="N24" s="178" t="s">
        <v>578</v>
      </c>
      <c r="O24" s="179" t="s">
        <v>4</v>
      </c>
      <c r="P24" s="180" t="s">
        <v>9</v>
      </c>
      <c r="Q24" s="181" t="s">
        <v>77</v>
      </c>
      <c r="R24" s="182" t="s">
        <v>78</v>
      </c>
      <c r="S24" s="181" t="s">
        <v>484</v>
      </c>
      <c r="T24" s="183">
        <v>303</v>
      </c>
      <c r="U24" s="184">
        <v>21.5</v>
      </c>
      <c r="V24" s="185">
        <f t="shared" si="0"/>
        <v>6514.5</v>
      </c>
      <c r="W24" s="186">
        <f t="shared" si="1"/>
        <v>6536</v>
      </c>
      <c r="X24" s="187"/>
      <c r="Y24" s="188">
        <v>1.9385996456043859</v>
      </c>
      <c r="Z24" s="189">
        <f t="shared" si="2"/>
        <v>45.847881618543731</v>
      </c>
      <c r="AA24" s="190">
        <v>0.64583333333333337</v>
      </c>
      <c r="AB24" s="190">
        <v>0.67361111111111116</v>
      </c>
    </row>
    <row r="25" spans="1:28" s="191" customFormat="1" ht="105" customHeight="1">
      <c r="A25" s="171" t="s">
        <v>582</v>
      </c>
      <c r="B25" s="172" t="s">
        <v>583</v>
      </c>
      <c r="C25" s="173" t="s">
        <v>88</v>
      </c>
      <c r="D25" s="173" t="s">
        <v>71</v>
      </c>
      <c r="E25" s="173" t="s">
        <v>9</v>
      </c>
      <c r="F25" s="173" t="s">
        <v>4</v>
      </c>
      <c r="G25" s="192" t="s">
        <v>219</v>
      </c>
      <c r="H25" s="175" t="s">
        <v>584</v>
      </c>
      <c r="I25" s="176" t="s">
        <v>81</v>
      </c>
      <c r="J25" s="174" t="s">
        <v>585</v>
      </c>
      <c r="K25" s="178" t="s">
        <v>586</v>
      </c>
      <c r="L25" s="177" t="s">
        <v>4</v>
      </c>
      <c r="M25" s="178" t="s">
        <v>562</v>
      </c>
      <c r="N25" s="178" t="s">
        <v>180</v>
      </c>
      <c r="O25" s="179" t="s">
        <v>4</v>
      </c>
      <c r="P25" s="180" t="s">
        <v>9</v>
      </c>
      <c r="Q25" s="181" t="s">
        <v>77</v>
      </c>
      <c r="R25" s="182" t="s">
        <v>78</v>
      </c>
      <c r="S25" s="181" t="s">
        <v>484</v>
      </c>
      <c r="T25" s="183">
        <v>303</v>
      </c>
      <c r="U25" s="193">
        <v>21</v>
      </c>
      <c r="V25" s="185">
        <f t="shared" si="0"/>
        <v>6363</v>
      </c>
      <c r="W25" s="186">
        <f t="shared" si="1"/>
        <v>6384</v>
      </c>
      <c r="Y25" s="188">
        <v>1.9385996456043859</v>
      </c>
      <c r="Z25" s="189">
        <f t="shared" si="2"/>
        <v>44.781651813461316</v>
      </c>
      <c r="AA25" s="190">
        <v>0.37847222222222227</v>
      </c>
      <c r="AB25" s="190">
        <v>0.40625</v>
      </c>
    </row>
    <row r="26" spans="1:28" s="191" customFormat="1" ht="152.25" customHeight="1">
      <c r="A26" s="171" t="s">
        <v>587</v>
      </c>
      <c r="B26" s="172" t="s">
        <v>583</v>
      </c>
      <c r="C26" s="173" t="s">
        <v>88</v>
      </c>
      <c r="D26" s="173" t="s">
        <v>105</v>
      </c>
      <c r="E26" s="173" t="s">
        <v>9</v>
      </c>
      <c r="F26" s="173" t="s">
        <v>4</v>
      </c>
      <c r="G26" s="192" t="s">
        <v>218</v>
      </c>
      <c r="H26" s="175" t="s">
        <v>588</v>
      </c>
      <c r="I26" s="176" t="s">
        <v>73</v>
      </c>
      <c r="J26" s="174" t="s">
        <v>589</v>
      </c>
      <c r="K26" s="178" t="s">
        <v>590</v>
      </c>
      <c r="L26" s="177" t="s">
        <v>4</v>
      </c>
      <c r="M26" s="178" t="s">
        <v>562</v>
      </c>
      <c r="N26" s="178" t="s">
        <v>180</v>
      </c>
      <c r="O26" s="179" t="s">
        <v>4</v>
      </c>
      <c r="P26" s="180" t="s">
        <v>9</v>
      </c>
      <c r="Q26" s="181" t="s">
        <v>77</v>
      </c>
      <c r="R26" s="182" t="s">
        <v>78</v>
      </c>
      <c r="S26" s="181" t="s">
        <v>484</v>
      </c>
      <c r="T26" s="183">
        <v>303</v>
      </c>
      <c r="U26" s="193">
        <v>22.7</v>
      </c>
      <c r="V26" s="185">
        <f t="shared" si="0"/>
        <v>6878.0999999999995</v>
      </c>
      <c r="W26" s="186">
        <f t="shared" si="1"/>
        <v>6900.8</v>
      </c>
      <c r="X26" s="187"/>
      <c r="Y26" s="188">
        <v>1.9385996456043859</v>
      </c>
      <c r="Z26" s="189">
        <f t="shared" si="2"/>
        <v>48.406833150741512</v>
      </c>
      <c r="AA26" s="190">
        <v>0.37152777777777773</v>
      </c>
      <c r="AB26" s="190">
        <v>0.4055555555555555</v>
      </c>
    </row>
    <row r="27" spans="1:28" s="191" customFormat="1" ht="90" customHeight="1">
      <c r="A27" s="171" t="s">
        <v>591</v>
      </c>
      <c r="B27" s="172" t="s">
        <v>583</v>
      </c>
      <c r="C27" s="173" t="s">
        <v>175</v>
      </c>
      <c r="D27" s="173" t="s">
        <v>9</v>
      </c>
      <c r="E27" s="173" t="s">
        <v>9</v>
      </c>
      <c r="F27" s="173" t="s">
        <v>4</v>
      </c>
      <c r="G27" s="192" t="s">
        <v>217</v>
      </c>
      <c r="H27" s="175" t="s">
        <v>592</v>
      </c>
      <c r="I27" s="176" t="s">
        <v>81</v>
      </c>
      <c r="J27" s="174" t="s">
        <v>593</v>
      </c>
      <c r="K27" s="174" t="s">
        <v>594</v>
      </c>
      <c r="L27" s="177" t="s">
        <v>4</v>
      </c>
      <c r="M27" s="178" t="s">
        <v>488</v>
      </c>
      <c r="N27" s="178" t="s">
        <v>180</v>
      </c>
      <c r="O27" s="179" t="s">
        <v>4</v>
      </c>
      <c r="P27" s="180" t="s">
        <v>9</v>
      </c>
      <c r="Q27" s="181" t="s">
        <v>77</v>
      </c>
      <c r="R27" s="182" t="s">
        <v>78</v>
      </c>
      <c r="S27" s="181" t="s">
        <v>484</v>
      </c>
      <c r="T27" s="183">
        <v>303</v>
      </c>
      <c r="U27" s="193">
        <v>13</v>
      </c>
      <c r="V27" s="185">
        <f t="shared" si="0"/>
        <v>3939</v>
      </c>
      <c r="W27" s="186">
        <f t="shared" si="1"/>
        <v>3952</v>
      </c>
      <c r="X27" s="187"/>
      <c r="Y27" s="188">
        <v>1.9385996456043859</v>
      </c>
      <c r="Z27" s="189">
        <f t="shared" si="2"/>
        <v>27.721974932142718</v>
      </c>
      <c r="AA27" s="190">
        <v>0.38541666666666669</v>
      </c>
      <c r="AB27" s="190">
        <v>0.40763888888888888</v>
      </c>
    </row>
    <row r="28" spans="1:28" s="191" customFormat="1" ht="96" customHeight="1">
      <c r="A28" s="171" t="s">
        <v>595</v>
      </c>
      <c r="B28" s="172" t="s">
        <v>583</v>
      </c>
      <c r="C28" s="173" t="s">
        <v>88</v>
      </c>
      <c r="D28" s="173" t="s">
        <v>596</v>
      </c>
      <c r="E28" s="173" t="s">
        <v>9</v>
      </c>
      <c r="F28" s="173" t="s">
        <v>4</v>
      </c>
      <c r="G28" s="192" t="s">
        <v>216</v>
      </c>
      <c r="H28" s="175" t="s">
        <v>597</v>
      </c>
      <c r="I28" s="176" t="s">
        <v>73</v>
      </c>
      <c r="J28" s="174" t="s">
        <v>598</v>
      </c>
      <c r="K28" s="174" t="s">
        <v>599</v>
      </c>
      <c r="L28" s="177" t="s">
        <v>4</v>
      </c>
      <c r="M28" s="178" t="s">
        <v>562</v>
      </c>
      <c r="N28" s="178" t="s">
        <v>180</v>
      </c>
      <c r="O28" s="179" t="s">
        <v>4</v>
      </c>
      <c r="P28" s="180" t="s">
        <v>9</v>
      </c>
      <c r="Q28" s="181" t="s">
        <v>93</v>
      </c>
      <c r="R28" s="182" t="s">
        <v>94</v>
      </c>
      <c r="S28" s="181" t="s">
        <v>489</v>
      </c>
      <c r="T28" s="183">
        <v>200</v>
      </c>
      <c r="U28" s="193">
        <v>13.4</v>
      </c>
      <c r="V28" s="185">
        <f t="shared" si="0"/>
        <v>2680</v>
      </c>
      <c r="W28" s="186">
        <f t="shared" si="1"/>
        <v>2787.2000000000003</v>
      </c>
      <c r="X28" s="187"/>
      <c r="Y28" s="188">
        <v>1.9385996456043859</v>
      </c>
      <c r="Z28" s="189">
        <f t="shared" si="2"/>
        <v>28.574958776208653</v>
      </c>
      <c r="AA28" s="190">
        <v>0.38541666666666669</v>
      </c>
      <c r="AB28" s="190">
        <v>0.40625</v>
      </c>
    </row>
    <row r="29" spans="1:28" s="191" customFormat="1" ht="163.5" customHeight="1">
      <c r="A29" s="171" t="s">
        <v>600</v>
      </c>
      <c r="B29" s="172" t="s">
        <v>583</v>
      </c>
      <c r="C29" s="173" t="s">
        <v>175</v>
      </c>
      <c r="D29" s="173" t="s">
        <v>509</v>
      </c>
      <c r="E29" s="173" t="s">
        <v>9</v>
      </c>
      <c r="F29" s="173" t="s">
        <v>4</v>
      </c>
      <c r="G29" s="192" t="s">
        <v>215</v>
      </c>
      <c r="H29" s="175" t="s">
        <v>601</v>
      </c>
      <c r="I29" s="176" t="s">
        <v>73</v>
      </c>
      <c r="J29" s="174" t="s">
        <v>562</v>
      </c>
      <c r="K29" s="174" t="s">
        <v>180</v>
      </c>
      <c r="L29" s="177" t="s">
        <v>4</v>
      </c>
      <c r="M29" s="178" t="s">
        <v>602</v>
      </c>
      <c r="N29" s="178" t="s">
        <v>594</v>
      </c>
      <c r="O29" s="179" t="s">
        <v>4</v>
      </c>
      <c r="P29" s="180" t="s">
        <v>9</v>
      </c>
      <c r="Q29" s="181" t="s">
        <v>603</v>
      </c>
      <c r="R29" s="182" t="s">
        <v>604</v>
      </c>
      <c r="S29" s="181" t="s">
        <v>12</v>
      </c>
      <c r="T29" s="183">
        <v>103</v>
      </c>
      <c r="U29" s="193">
        <v>13</v>
      </c>
      <c r="V29" s="185">
        <f t="shared" si="0"/>
        <v>1339</v>
      </c>
      <c r="W29" s="186">
        <f t="shared" si="1"/>
        <v>1248</v>
      </c>
      <c r="X29" s="187"/>
      <c r="Y29" s="188">
        <v>1.9385996456043859</v>
      </c>
      <c r="Z29" s="189">
        <f t="shared" si="2"/>
        <v>27.721974932142718</v>
      </c>
      <c r="AA29" s="190">
        <v>0.64583333333333337</v>
      </c>
      <c r="AB29" s="190">
        <v>0.66666666666666663</v>
      </c>
    </row>
    <row r="30" spans="1:28" s="191" customFormat="1" ht="152.25" customHeight="1">
      <c r="A30" s="171" t="s">
        <v>605</v>
      </c>
      <c r="B30" s="172" t="s">
        <v>583</v>
      </c>
      <c r="C30" s="173" t="s">
        <v>175</v>
      </c>
      <c r="D30" s="173" t="s">
        <v>71</v>
      </c>
      <c r="E30" s="173" t="s">
        <v>9</v>
      </c>
      <c r="F30" s="173" t="s">
        <v>4</v>
      </c>
      <c r="G30" s="192" t="s">
        <v>214</v>
      </c>
      <c r="H30" s="175" t="s">
        <v>606</v>
      </c>
      <c r="I30" s="176" t="s">
        <v>81</v>
      </c>
      <c r="J30" s="174" t="s">
        <v>562</v>
      </c>
      <c r="K30" s="174" t="s">
        <v>180</v>
      </c>
      <c r="L30" s="177" t="s">
        <v>4</v>
      </c>
      <c r="M30" s="178" t="s">
        <v>607</v>
      </c>
      <c r="N30" s="178" t="s">
        <v>599</v>
      </c>
      <c r="O30" s="179" t="s">
        <v>4</v>
      </c>
      <c r="P30" s="180" t="s">
        <v>9</v>
      </c>
      <c r="Q30" s="181" t="s">
        <v>93</v>
      </c>
      <c r="R30" s="182" t="s">
        <v>94</v>
      </c>
      <c r="S30" s="181" t="s">
        <v>489</v>
      </c>
      <c r="T30" s="183">
        <v>200</v>
      </c>
      <c r="U30" s="193">
        <v>13.4</v>
      </c>
      <c r="V30" s="185">
        <f t="shared" si="0"/>
        <v>2680</v>
      </c>
      <c r="W30" s="186">
        <f t="shared" si="1"/>
        <v>2787.2000000000003</v>
      </c>
      <c r="X30" s="187"/>
      <c r="Y30" s="188">
        <v>1.9385996456043859</v>
      </c>
      <c r="Z30" s="189">
        <f t="shared" si="2"/>
        <v>28.574958776208653</v>
      </c>
      <c r="AA30" s="190">
        <v>0.64583333333333337</v>
      </c>
      <c r="AB30" s="190">
        <v>0.67361111111111116</v>
      </c>
    </row>
    <row r="31" spans="1:28" s="191" customFormat="1" ht="117" customHeight="1">
      <c r="A31" s="171" t="s">
        <v>608</v>
      </c>
      <c r="B31" s="172" t="s">
        <v>583</v>
      </c>
      <c r="C31" s="173" t="s">
        <v>70</v>
      </c>
      <c r="D31" s="173" t="s">
        <v>71</v>
      </c>
      <c r="E31" s="173" t="s">
        <v>9</v>
      </c>
      <c r="F31" s="173" t="s">
        <v>4</v>
      </c>
      <c r="G31" s="192" t="s">
        <v>213</v>
      </c>
      <c r="H31" s="175" t="s">
        <v>609</v>
      </c>
      <c r="I31" s="176" t="s">
        <v>81</v>
      </c>
      <c r="J31" s="174" t="s">
        <v>488</v>
      </c>
      <c r="K31" s="174" t="s">
        <v>180</v>
      </c>
      <c r="L31" s="177" t="s">
        <v>4</v>
      </c>
      <c r="M31" s="178" t="s">
        <v>610</v>
      </c>
      <c r="N31" s="178" t="s">
        <v>590</v>
      </c>
      <c r="O31" s="179" t="s">
        <v>4</v>
      </c>
      <c r="P31" s="180" t="s">
        <v>9</v>
      </c>
      <c r="Q31" s="181" t="s">
        <v>77</v>
      </c>
      <c r="R31" s="182" t="s">
        <v>78</v>
      </c>
      <c r="S31" s="181" t="s">
        <v>484</v>
      </c>
      <c r="T31" s="183">
        <v>303</v>
      </c>
      <c r="U31" s="193">
        <v>22.7</v>
      </c>
      <c r="V31" s="185">
        <f t="shared" si="0"/>
        <v>6878.0999999999995</v>
      </c>
      <c r="W31" s="186">
        <f t="shared" si="1"/>
        <v>6900.8</v>
      </c>
      <c r="X31" s="187"/>
      <c r="Y31" s="188">
        <v>1.9385996456043859</v>
      </c>
      <c r="Z31" s="189">
        <f t="shared" si="2"/>
        <v>48.406833150741512</v>
      </c>
      <c r="AA31" s="190">
        <v>0.64583333333333337</v>
      </c>
      <c r="AB31" s="190">
        <v>0.67222222222222217</v>
      </c>
    </row>
    <row r="32" spans="1:28" s="191" customFormat="1" ht="162" customHeight="1">
      <c r="A32" s="171" t="s">
        <v>611</v>
      </c>
      <c r="B32" s="172" t="s">
        <v>583</v>
      </c>
      <c r="C32" s="173" t="s">
        <v>175</v>
      </c>
      <c r="D32" s="173" t="s">
        <v>71</v>
      </c>
      <c r="E32" s="173" t="s">
        <v>9</v>
      </c>
      <c r="F32" s="173" t="s">
        <v>4</v>
      </c>
      <c r="G32" s="192" t="s">
        <v>212</v>
      </c>
      <c r="H32" s="175" t="s">
        <v>612</v>
      </c>
      <c r="I32" s="176" t="s">
        <v>73</v>
      </c>
      <c r="J32" s="174" t="s">
        <v>562</v>
      </c>
      <c r="K32" s="174" t="s">
        <v>180</v>
      </c>
      <c r="L32" s="177" t="s">
        <v>4</v>
      </c>
      <c r="M32" s="178" t="s">
        <v>613</v>
      </c>
      <c r="N32" s="178" t="s">
        <v>586</v>
      </c>
      <c r="O32" s="179" t="s">
        <v>4</v>
      </c>
      <c r="P32" s="180">
        <v>1</v>
      </c>
      <c r="Q32" s="181" t="s">
        <v>77</v>
      </c>
      <c r="R32" s="182" t="s">
        <v>78</v>
      </c>
      <c r="S32" s="181" t="s">
        <v>484</v>
      </c>
      <c r="T32" s="183">
        <v>303</v>
      </c>
      <c r="U32" s="193">
        <v>21</v>
      </c>
      <c r="V32" s="185">
        <f t="shared" si="0"/>
        <v>6363</v>
      </c>
      <c r="W32" s="186">
        <f t="shared" si="1"/>
        <v>6384</v>
      </c>
      <c r="X32" s="187"/>
      <c r="Y32" s="188">
        <v>1.9385996456043859</v>
      </c>
      <c r="Z32" s="189">
        <f t="shared" si="2"/>
        <v>44.781651813461316</v>
      </c>
      <c r="AA32" s="190">
        <v>0.64583333333333337</v>
      </c>
      <c r="AB32" s="190">
        <v>0.67361111111111116</v>
      </c>
    </row>
    <row r="33" spans="1:28" s="191" customFormat="1" ht="167.25" customHeight="1">
      <c r="A33" s="171" t="s">
        <v>614</v>
      </c>
      <c r="B33" s="172" t="s">
        <v>615</v>
      </c>
      <c r="C33" s="173" t="s">
        <v>70</v>
      </c>
      <c r="D33" s="173" t="s">
        <v>9</v>
      </c>
      <c r="E33" s="173" t="s">
        <v>9</v>
      </c>
      <c r="F33" s="173" t="s">
        <v>4</v>
      </c>
      <c r="G33" s="192" t="s">
        <v>211</v>
      </c>
      <c r="H33" s="175" t="s">
        <v>616</v>
      </c>
      <c r="I33" s="176" t="s">
        <v>73</v>
      </c>
      <c r="J33" s="174" t="s">
        <v>617</v>
      </c>
      <c r="K33" s="174" t="s">
        <v>618</v>
      </c>
      <c r="L33" s="177" t="s">
        <v>4</v>
      </c>
      <c r="M33" s="178" t="s">
        <v>562</v>
      </c>
      <c r="N33" s="178" t="s">
        <v>180</v>
      </c>
      <c r="O33" s="179" t="s">
        <v>4</v>
      </c>
      <c r="P33" s="180" t="s">
        <v>9</v>
      </c>
      <c r="Q33" s="181" t="s">
        <v>93</v>
      </c>
      <c r="R33" s="182" t="s">
        <v>94</v>
      </c>
      <c r="S33" s="181" t="s">
        <v>489</v>
      </c>
      <c r="T33" s="183">
        <v>200</v>
      </c>
      <c r="U33" s="184">
        <v>21.1</v>
      </c>
      <c r="V33" s="185">
        <f t="shared" si="0"/>
        <v>4220</v>
      </c>
      <c r="W33" s="186">
        <f t="shared" si="1"/>
        <v>4388.8</v>
      </c>
      <c r="X33" s="187"/>
      <c r="Y33" s="188">
        <v>1.9385996456043859</v>
      </c>
      <c r="Z33" s="189">
        <f t="shared" si="2"/>
        <v>44.994897774477806</v>
      </c>
      <c r="AA33" s="190">
        <v>0.37847222222222227</v>
      </c>
      <c r="AB33" s="190">
        <v>0.40625</v>
      </c>
    </row>
    <row r="34" spans="1:28" s="191" customFormat="1" ht="167.25" customHeight="1">
      <c r="A34" s="171" t="s">
        <v>614</v>
      </c>
      <c r="B34" s="172" t="s">
        <v>615</v>
      </c>
      <c r="C34" s="173" t="s">
        <v>70</v>
      </c>
      <c r="D34" s="173" t="s">
        <v>9</v>
      </c>
      <c r="E34" s="173" t="s">
        <v>9</v>
      </c>
      <c r="F34" s="173" t="s">
        <v>4</v>
      </c>
      <c r="G34" s="192" t="s">
        <v>210</v>
      </c>
      <c r="H34" s="175" t="s">
        <v>616</v>
      </c>
      <c r="I34" s="176" t="s">
        <v>73</v>
      </c>
      <c r="J34" s="174" t="s">
        <v>562</v>
      </c>
      <c r="K34" s="174" t="s">
        <v>180</v>
      </c>
      <c r="L34" s="177" t="s">
        <v>4</v>
      </c>
      <c r="M34" s="178" t="s">
        <v>619</v>
      </c>
      <c r="N34" s="178" t="s">
        <v>618</v>
      </c>
      <c r="O34" s="179" t="s">
        <v>4</v>
      </c>
      <c r="P34" s="180" t="s">
        <v>9</v>
      </c>
      <c r="Q34" s="181" t="s">
        <v>93</v>
      </c>
      <c r="R34" s="182" t="s">
        <v>94</v>
      </c>
      <c r="S34" s="181" t="s">
        <v>489</v>
      </c>
      <c r="T34" s="183">
        <v>200</v>
      </c>
      <c r="U34" s="184">
        <v>21.1</v>
      </c>
      <c r="V34" s="185">
        <f t="shared" si="0"/>
        <v>4220</v>
      </c>
      <c r="W34" s="186">
        <f t="shared" si="1"/>
        <v>4388.8</v>
      </c>
      <c r="X34" s="187"/>
      <c r="Y34" s="188">
        <v>1.9385996456043859</v>
      </c>
      <c r="Z34" s="189">
        <f t="shared" si="2"/>
        <v>44.994897774477806</v>
      </c>
      <c r="AA34" s="190">
        <v>0.64583333333333337</v>
      </c>
      <c r="AB34" s="190">
        <v>0.69097222222222221</v>
      </c>
    </row>
    <row r="35" spans="1:28" s="191" customFormat="1" ht="102" customHeight="1">
      <c r="A35" s="171" t="s">
        <v>620</v>
      </c>
      <c r="B35" s="172" t="s">
        <v>621</v>
      </c>
      <c r="C35" s="173" t="s">
        <v>199</v>
      </c>
      <c r="D35" s="173" t="s">
        <v>9</v>
      </c>
      <c r="E35" s="173" t="s">
        <v>9</v>
      </c>
      <c r="F35" s="173" t="s">
        <v>4</v>
      </c>
      <c r="G35" s="192" t="s">
        <v>208</v>
      </c>
      <c r="H35" s="175" t="s">
        <v>622</v>
      </c>
      <c r="I35" s="176" t="s">
        <v>73</v>
      </c>
      <c r="J35" s="174" t="s">
        <v>562</v>
      </c>
      <c r="K35" s="174" t="s">
        <v>180</v>
      </c>
      <c r="L35" s="177" t="s">
        <v>4</v>
      </c>
      <c r="M35" s="178" t="s">
        <v>623</v>
      </c>
      <c r="N35" s="178" t="s">
        <v>624</v>
      </c>
      <c r="O35" s="179" t="s">
        <v>4</v>
      </c>
      <c r="P35" s="180" t="s">
        <v>9</v>
      </c>
      <c r="Q35" s="181" t="s">
        <v>93</v>
      </c>
      <c r="R35" s="182" t="s">
        <v>94</v>
      </c>
      <c r="S35" s="181" t="s">
        <v>489</v>
      </c>
      <c r="T35" s="183">
        <v>200</v>
      </c>
      <c r="U35" s="184">
        <v>65.5</v>
      </c>
      <c r="V35" s="185">
        <f t="shared" si="0"/>
        <v>13100</v>
      </c>
      <c r="W35" s="186">
        <f t="shared" si="1"/>
        <v>13624</v>
      </c>
      <c r="X35" s="187"/>
      <c r="Y35" s="188">
        <v>1.9385996456043859</v>
      </c>
      <c r="Z35" s="189">
        <f t="shared" si="2"/>
        <v>139.67610446579602</v>
      </c>
      <c r="AA35" s="190">
        <v>0.64583333333333337</v>
      </c>
      <c r="AB35" s="190">
        <v>0.68194444444444446</v>
      </c>
    </row>
    <row r="36" spans="1:28" s="191" customFormat="1" ht="67.5" customHeight="1">
      <c r="A36" s="171" t="s">
        <v>625</v>
      </c>
      <c r="B36" s="172" t="s">
        <v>621</v>
      </c>
      <c r="C36" s="173" t="s">
        <v>199</v>
      </c>
      <c r="D36" s="173" t="s">
        <v>9</v>
      </c>
      <c r="E36" s="173" t="s">
        <v>71</v>
      </c>
      <c r="F36" s="173" t="s">
        <v>4</v>
      </c>
      <c r="G36" s="192" t="s">
        <v>209</v>
      </c>
      <c r="H36" s="175" t="s">
        <v>626</v>
      </c>
      <c r="I36" s="176" t="s">
        <v>81</v>
      </c>
      <c r="J36" s="174" t="s">
        <v>627</v>
      </c>
      <c r="K36" s="174" t="s">
        <v>624</v>
      </c>
      <c r="L36" s="177" t="s">
        <v>4</v>
      </c>
      <c r="M36" s="178" t="s">
        <v>562</v>
      </c>
      <c r="N36" s="178" t="s">
        <v>180</v>
      </c>
      <c r="O36" s="179" t="s">
        <v>4</v>
      </c>
      <c r="P36" s="180" t="s">
        <v>9</v>
      </c>
      <c r="Q36" s="181" t="s">
        <v>628</v>
      </c>
      <c r="R36" s="182" t="s">
        <v>629</v>
      </c>
      <c r="S36" s="181" t="s">
        <v>630</v>
      </c>
      <c r="T36" s="183" t="s">
        <v>630</v>
      </c>
      <c r="U36" s="184">
        <v>65.5</v>
      </c>
      <c r="V36" s="185">
        <f t="shared" si="0"/>
        <v>17750.5</v>
      </c>
      <c r="W36" s="186">
        <f t="shared" si="1"/>
        <v>17750.5</v>
      </c>
      <c r="X36" s="187"/>
      <c r="Y36" s="188">
        <v>1.9385996456043859</v>
      </c>
      <c r="Z36" s="189">
        <f t="shared" si="2"/>
        <v>139.67610446579602</v>
      </c>
      <c r="AA36" s="190">
        <v>0.35972222222222222</v>
      </c>
      <c r="AB36" s="190">
        <v>0.40625</v>
      </c>
    </row>
    <row r="37" spans="1:28" s="191" customFormat="1" ht="115.5" customHeight="1">
      <c r="A37" s="171" t="s">
        <v>631</v>
      </c>
      <c r="B37" s="172" t="s">
        <v>632</v>
      </c>
      <c r="C37" s="173" t="s">
        <v>88</v>
      </c>
      <c r="D37" s="173" t="s">
        <v>9</v>
      </c>
      <c r="E37" s="173" t="s">
        <v>9</v>
      </c>
      <c r="F37" s="173" t="s">
        <v>4</v>
      </c>
      <c r="G37" s="192" t="s">
        <v>206</v>
      </c>
      <c r="H37" s="175" t="s">
        <v>633</v>
      </c>
      <c r="I37" s="176" t="s">
        <v>73</v>
      </c>
      <c r="J37" s="174" t="s">
        <v>562</v>
      </c>
      <c r="K37" s="174" t="s">
        <v>180</v>
      </c>
      <c r="L37" s="177" t="s">
        <v>4</v>
      </c>
      <c r="M37" s="178" t="s">
        <v>634</v>
      </c>
      <c r="N37" s="178" t="s">
        <v>586</v>
      </c>
      <c r="O37" s="179" t="s">
        <v>4</v>
      </c>
      <c r="P37" s="180" t="s">
        <v>9</v>
      </c>
      <c r="Q37" s="181" t="s">
        <v>603</v>
      </c>
      <c r="R37" s="182" t="s">
        <v>604</v>
      </c>
      <c r="S37" s="181" t="s">
        <v>12</v>
      </c>
      <c r="T37" s="183">
        <v>103</v>
      </c>
      <c r="U37" s="193">
        <v>41.4</v>
      </c>
      <c r="V37" s="185">
        <f t="shared" si="0"/>
        <v>4264.2</v>
      </c>
      <c r="W37" s="186">
        <f t="shared" si="1"/>
        <v>3974.3999999999996</v>
      </c>
      <c r="X37" s="187"/>
      <c r="Y37" s="188">
        <v>1.9385996456043859</v>
      </c>
      <c r="Z37" s="189">
        <f t="shared" si="2"/>
        <v>88.283827860823735</v>
      </c>
      <c r="AA37" s="190">
        <v>0.64583333333333337</v>
      </c>
      <c r="AB37" s="190">
        <v>0.67013888888888884</v>
      </c>
    </row>
    <row r="38" spans="1:28" s="191" customFormat="1" ht="115.5" customHeight="1">
      <c r="A38" s="171" t="s">
        <v>635</v>
      </c>
      <c r="B38" s="172" t="s">
        <v>632</v>
      </c>
      <c r="C38" s="173" t="s">
        <v>88</v>
      </c>
      <c r="D38" s="173" t="s">
        <v>9</v>
      </c>
      <c r="E38" s="173" t="s">
        <v>71</v>
      </c>
      <c r="F38" s="173" t="s">
        <v>4</v>
      </c>
      <c r="G38" s="192" t="s">
        <v>207</v>
      </c>
      <c r="H38" s="175" t="s">
        <v>636</v>
      </c>
      <c r="I38" s="176" t="s">
        <v>81</v>
      </c>
      <c r="J38" s="174" t="s">
        <v>634</v>
      </c>
      <c r="K38" s="174" t="s">
        <v>586</v>
      </c>
      <c r="L38" s="177" t="s">
        <v>4</v>
      </c>
      <c r="M38" s="178" t="s">
        <v>562</v>
      </c>
      <c r="N38" s="178" t="s">
        <v>180</v>
      </c>
      <c r="O38" s="179" t="s">
        <v>4</v>
      </c>
      <c r="P38" s="180" t="s">
        <v>9</v>
      </c>
      <c r="Q38" s="181" t="s">
        <v>603</v>
      </c>
      <c r="R38" s="182" t="s">
        <v>604</v>
      </c>
      <c r="S38" s="181" t="s">
        <v>12</v>
      </c>
      <c r="T38" s="183">
        <v>103</v>
      </c>
      <c r="U38" s="193">
        <v>41.4</v>
      </c>
      <c r="V38" s="185">
        <f t="shared" si="0"/>
        <v>4264.2</v>
      </c>
      <c r="W38" s="186">
        <f t="shared" si="1"/>
        <v>3974.3999999999996</v>
      </c>
      <c r="X38" s="187"/>
      <c r="Y38" s="188">
        <v>1.9385996456043859</v>
      </c>
      <c r="Z38" s="189">
        <f t="shared" si="2"/>
        <v>88.283827860823735</v>
      </c>
      <c r="AA38" s="190">
        <v>0.3576388888888889</v>
      </c>
      <c r="AB38" s="190">
        <v>0.39583333333333331</v>
      </c>
    </row>
    <row r="39" spans="1:28" s="191" customFormat="1" ht="92.25" customHeight="1">
      <c r="A39" s="171" t="s">
        <v>637</v>
      </c>
      <c r="B39" s="172" t="s">
        <v>638</v>
      </c>
      <c r="C39" s="173" t="s">
        <v>200</v>
      </c>
      <c r="D39" s="173" t="s">
        <v>9</v>
      </c>
      <c r="E39" s="173" t="s">
        <v>71</v>
      </c>
      <c r="F39" s="173" t="s">
        <v>4</v>
      </c>
      <c r="G39" s="192" t="s">
        <v>205</v>
      </c>
      <c r="H39" s="175" t="s">
        <v>639</v>
      </c>
      <c r="I39" s="176" t="s">
        <v>81</v>
      </c>
      <c r="J39" s="174" t="s">
        <v>640</v>
      </c>
      <c r="K39" s="174" t="s">
        <v>641</v>
      </c>
      <c r="L39" s="177" t="s">
        <v>4</v>
      </c>
      <c r="M39" s="178" t="s">
        <v>562</v>
      </c>
      <c r="N39" s="178" t="s">
        <v>180</v>
      </c>
      <c r="O39" s="179" t="s">
        <v>4</v>
      </c>
      <c r="P39" s="180" t="s">
        <v>9</v>
      </c>
      <c r="Q39" s="181" t="s">
        <v>93</v>
      </c>
      <c r="R39" s="182" t="s">
        <v>94</v>
      </c>
      <c r="S39" s="181" t="s">
        <v>489</v>
      </c>
      <c r="T39" s="183">
        <v>200</v>
      </c>
      <c r="U39" s="193">
        <v>36.5</v>
      </c>
      <c r="V39" s="185">
        <f t="shared" si="0"/>
        <v>7300</v>
      </c>
      <c r="W39" s="186">
        <f t="shared" si="1"/>
        <v>7592</v>
      </c>
      <c r="X39" s="187"/>
      <c r="Y39" s="188">
        <v>1.9385996456043859</v>
      </c>
      <c r="Z39" s="189">
        <f t="shared" si="2"/>
        <v>77.834775771016098</v>
      </c>
      <c r="AA39" s="190">
        <v>0.36458333333333331</v>
      </c>
      <c r="AB39" s="190">
        <v>0.40972222222222227</v>
      </c>
    </row>
    <row r="40" spans="1:28" s="191" customFormat="1" ht="62">
      <c r="A40" s="171" t="s">
        <v>642</v>
      </c>
      <c r="B40" s="172" t="s">
        <v>638</v>
      </c>
      <c r="C40" s="173" t="s">
        <v>175</v>
      </c>
      <c r="D40" s="173" t="s">
        <v>9</v>
      </c>
      <c r="E40" s="173" t="s">
        <v>71</v>
      </c>
      <c r="F40" s="173" t="s">
        <v>4</v>
      </c>
      <c r="G40" s="192" t="s">
        <v>204</v>
      </c>
      <c r="H40" s="175" t="s">
        <v>643</v>
      </c>
      <c r="I40" s="176" t="s">
        <v>81</v>
      </c>
      <c r="J40" s="174" t="s">
        <v>644</v>
      </c>
      <c r="K40" s="174" t="s">
        <v>645</v>
      </c>
      <c r="L40" s="177" t="s">
        <v>4</v>
      </c>
      <c r="M40" s="178" t="s">
        <v>562</v>
      </c>
      <c r="N40" s="178" t="s">
        <v>180</v>
      </c>
      <c r="O40" s="179" t="s">
        <v>4</v>
      </c>
      <c r="P40" s="180" t="s">
        <v>9</v>
      </c>
      <c r="Q40" s="181" t="s">
        <v>93</v>
      </c>
      <c r="R40" s="182" t="s">
        <v>94</v>
      </c>
      <c r="S40" s="181" t="s">
        <v>489</v>
      </c>
      <c r="T40" s="183">
        <v>200</v>
      </c>
      <c r="U40" s="184">
        <v>23.5</v>
      </c>
      <c r="V40" s="185">
        <f t="shared" si="0"/>
        <v>4700</v>
      </c>
      <c r="W40" s="186">
        <f t="shared" si="1"/>
        <v>4888</v>
      </c>
      <c r="X40" s="187"/>
      <c r="Y40" s="188">
        <v>1.9385996456043859</v>
      </c>
      <c r="Z40" s="189">
        <f t="shared" si="2"/>
        <v>50.112800838873383</v>
      </c>
      <c r="AA40" s="190">
        <v>0.36805555555555558</v>
      </c>
      <c r="AB40" s="190">
        <v>0.40972222222222227</v>
      </c>
    </row>
    <row r="41" spans="1:28" s="191" customFormat="1" ht="92.25" customHeight="1">
      <c r="A41" s="171" t="s">
        <v>646</v>
      </c>
      <c r="B41" s="172" t="s">
        <v>638</v>
      </c>
      <c r="C41" s="173" t="s">
        <v>200</v>
      </c>
      <c r="D41" s="173" t="s">
        <v>509</v>
      </c>
      <c r="E41" s="173" t="s">
        <v>71</v>
      </c>
      <c r="F41" s="173" t="s">
        <v>4</v>
      </c>
      <c r="G41" s="192" t="s">
        <v>203</v>
      </c>
      <c r="H41" s="175" t="s">
        <v>647</v>
      </c>
      <c r="I41" s="176" t="s">
        <v>73</v>
      </c>
      <c r="J41" s="174" t="s">
        <v>562</v>
      </c>
      <c r="K41" s="174" t="s">
        <v>180</v>
      </c>
      <c r="L41" s="177" t="s">
        <v>4</v>
      </c>
      <c r="M41" s="178" t="s">
        <v>648</v>
      </c>
      <c r="N41" s="178" t="s">
        <v>645</v>
      </c>
      <c r="O41" s="179" t="s">
        <v>4</v>
      </c>
      <c r="P41" s="180" t="s">
        <v>9</v>
      </c>
      <c r="Q41" s="181" t="s">
        <v>93</v>
      </c>
      <c r="R41" s="182" t="s">
        <v>94</v>
      </c>
      <c r="S41" s="181" t="s">
        <v>489</v>
      </c>
      <c r="T41" s="183">
        <v>200</v>
      </c>
      <c r="U41" s="193">
        <v>23.5</v>
      </c>
      <c r="V41" s="185">
        <f t="shared" si="0"/>
        <v>4700</v>
      </c>
      <c r="W41" s="186">
        <f t="shared" si="1"/>
        <v>4888</v>
      </c>
      <c r="X41" s="187"/>
      <c r="Y41" s="188">
        <v>1.9385996456043859</v>
      </c>
      <c r="Z41" s="189">
        <f t="shared" si="2"/>
        <v>50.112800838873383</v>
      </c>
      <c r="AA41" s="190">
        <v>0.64583333333333337</v>
      </c>
      <c r="AB41" s="190">
        <v>0.6875</v>
      </c>
    </row>
    <row r="42" spans="1:28" s="191" customFormat="1" ht="95.25" customHeight="1">
      <c r="A42" s="171" t="s">
        <v>649</v>
      </c>
      <c r="B42" s="172" t="s">
        <v>638</v>
      </c>
      <c r="C42" s="173" t="s">
        <v>200</v>
      </c>
      <c r="D42" s="173" t="s">
        <v>71</v>
      </c>
      <c r="E42" s="173" t="s">
        <v>9</v>
      </c>
      <c r="F42" s="173" t="s">
        <v>4</v>
      </c>
      <c r="G42" s="192" t="s">
        <v>650</v>
      </c>
      <c r="H42" s="175" t="s">
        <v>651</v>
      </c>
      <c r="I42" s="176" t="s">
        <v>73</v>
      </c>
      <c r="J42" s="174" t="s">
        <v>562</v>
      </c>
      <c r="K42" s="174" t="s">
        <v>180</v>
      </c>
      <c r="L42" s="177" t="s">
        <v>4</v>
      </c>
      <c r="M42" s="178" t="s">
        <v>652</v>
      </c>
      <c r="N42" s="178" t="s">
        <v>641</v>
      </c>
      <c r="O42" s="179" t="s">
        <v>4</v>
      </c>
      <c r="P42" s="180" t="s">
        <v>9</v>
      </c>
      <c r="Q42" s="181" t="s">
        <v>93</v>
      </c>
      <c r="R42" s="182" t="s">
        <v>94</v>
      </c>
      <c r="S42" s="181" t="s">
        <v>489</v>
      </c>
      <c r="T42" s="183">
        <v>200</v>
      </c>
      <c r="U42" s="193">
        <v>36.5</v>
      </c>
      <c r="V42" s="185">
        <f t="shared" si="0"/>
        <v>7300</v>
      </c>
      <c r="W42" s="186">
        <f t="shared" si="1"/>
        <v>7592</v>
      </c>
      <c r="X42" s="187"/>
      <c r="Y42" s="188">
        <v>1.9385996456043859</v>
      </c>
      <c r="Z42" s="189">
        <f t="shared" si="2"/>
        <v>77.834775771016098</v>
      </c>
      <c r="AA42" s="190">
        <v>0.64583333333333337</v>
      </c>
      <c r="AB42" s="190">
        <v>0.71736111111111101</v>
      </c>
    </row>
    <row r="43" spans="1:28" s="191" customFormat="1" ht="48" customHeight="1">
      <c r="A43" s="171"/>
      <c r="B43" s="172"/>
      <c r="C43" s="173"/>
      <c r="D43" s="173"/>
      <c r="E43" s="173"/>
      <c r="F43" s="173"/>
      <c r="G43" s="192"/>
      <c r="H43" s="175"/>
      <c r="I43" s="176"/>
      <c r="J43" s="174"/>
      <c r="K43" s="174"/>
      <c r="L43" s="177"/>
      <c r="M43" s="178"/>
      <c r="N43" s="174"/>
      <c r="O43" s="179"/>
      <c r="P43" s="180"/>
      <c r="Q43" s="181"/>
      <c r="R43" s="182"/>
      <c r="S43" s="181"/>
      <c r="T43" s="183"/>
      <c r="U43" s="184"/>
      <c r="V43" s="185"/>
      <c r="W43" s="186"/>
      <c r="X43" s="187"/>
      <c r="Y43" s="187"/>
      <c r="Z43" s="187"/>
      <c r="AA43" s="187"/>
      <c r="AB43" s="187"/>
    </row>
    <row r="44" spans="1:28" ht="40.5" customHeight="1">
      <c r="U44" s="196">
        <f>SUM(U2:U43)</f>
        <v>1116.4000000000001</v>
      </c>
      <c r="Z44" s="197">
        <f>SUM(Z2:Z43)</f>
        <v>2261.2203841141077</v>
      </c>
    </row>
  </sheetData>
  <autoFilter ref="A1:AB42" xr:uid="{00000000-0009-0000-0000-000004000000}"/>
  <pageMargins left="0.15748031496062992" right="0.15748031496062992" top="0.27559055118110237" bottom="0.43307086614173229" header="0.15748031496062992" footer="0.31496062992125984"/>
  <pageSetup paperSize="8" scale="36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8"/>
  <sheetViews>
    <sheetView zoomScale="59" zoomScaleNormal="59" workbookViewId="0">
      <selection activeCell="U27" sqref="U27:X27"/>
    </sheetView>
  </sheetViews>
  <sheetFormatPr defaultColWidth="9.1796875" defaultRowHeight="15.5"/>
  <cols>
    <col min="1" max="1" width="9.1796875" style="130"/>
    <col min="2" max="2" width="13.7265625" style="130" customWidth="1"/>
    <col min="3" max="3" width="11.81640625" style="130" customWidth="1"/>
    <col min="4" max="4" width="11.7265625" style="130" customWidth="1"/>
    <col min="5" max="5" width="12.81640625" style="130" customWidth="1"/>
    <col min="6" max="6" width="53.7265625" style="130" customWidth="1"/>
    <col min="7" max="7" width="16" style="130" customWidth="1"/>
    <col min="8" max="8" width="31.81640625" style="130" customWidth="1"/>
    <col min="9" max="9" width="22.1796875" style="130" customWidth="1"/>
    <col min="10" max="10" width="17.1796875" style="130" customWidth="1"/>
    <col min="11" max="11" width="26.54296875" style="130" customWidth="1"/>
    <col min="12" max="12" width="15.7265625" style="130" customWidth="1"/>
    <col min="13" max="13" width="14" style="130" customWidth="1"/>
    <col min="14" max="14" width="13.26953125" style="130" customWidth="1"/>
    <col min="15" max="15" width="14.7265625" style="130" customWidth="1"/>
    <col min="16" max="16" width="15.453125" style="130" customWidth="1"/>
    <col min="17" max="17" width="15.81640625" style="130" customWidth="1"/>
    <col min="18" max="18" width="13.7265625" style="130" customWidth="1"/>
    <col min="19" max="19" width="17.453125" style="131" customWidth="1"/>
    <col min="20" max="20" width="12.26953125" style="130" customWidth="1"/>
    <col min="21" max="21" width="19.81640625" style="130" customWidth="1"/>
    <col min="22" max="22" width="17.7265625" style="130" customWidth="1"/>
    <col min="23" max="23" width="9.54296875" style="132" customWidth="1"/>
    <col min="24" max="24" width="13.81640625" style="130" bestFit="1" customWidth="1"/>
    <col min="25" max="25" width="9.81640625" style="133" customWidth="1"/>
    <col min="26" max="26" width="9.1796875" style="133"/>
    <col min="27" max="16384" width="9.1796875" style="130"/>
  </cols>
  <sheetData>
    <row r="1" spans="1:26">
      <c r="A1" s="128" t="s">
        <v>447</v>
      </c>
      <c r="B1" s="129"/>
      <c r="C1" s="129" t="s">
        <v>201</v>
      </c>
      <c r="D1" s="87"/>
      <c r="E1" s="87"/>
      <c r="F1" s="87"/>
      <c r="G1" s="87"/>
    </row>
    <row r="2" spans="1:26">
      <c r="A2" s="282" t="s">
        <v>448</v>
      </c>
      <c r="B2" s="282"/>
      <c r="C2" s="282"/>
      <c r="D2" s="282"/>
      <c r="E2" s="282"/>
      <c r="F2" s="282"/>
      <c r="G2" s="282"/>
    </row>
    <row r="3" spans="1:26">
      <c r="A3" s="282" t="s">
        <v>449</v>
      </c>
      <c r="B3" s="282"/>
      <c r="C3" s="282"/>
      <c r="D3" s="282"/>
      <c r="E3" s="282"/>
      <c r="F3" s="282"/>
      <c r="G3" s="282"/>
    </row>
    <row r="4" spans="1:26" ht="28">
      <c r="A4" s="283" t="s">
        <v>374</v>
      </c>
      <c r="B4" s="283"/>
      <c r="C4" s="283"/>
      <c r="D4" s="283"/>
      <c r="E4" s="283"/>
      <c r="F4" s="283"/>
      <c r="G4" s="283"/>
    </row>
    <row r="5" spans="1:26" ht="28">
      <c r="A5" s="283" t="s">
        <v>373</v>
      </c>
      <c r="B5" s="283"/>
      <c r="C5" s="283"/>
      <c r="D5" s="283"/>
      <c r="E5" s="283"/>
      <c r="F5" s="283"/>
      <c r="G5" s="283"/>
    </row>
    <row r="6" spans="1:26">
      <c r="A6" s="284" t="s">
        <v>372</v>
      </c>
      <c r="B6" s="285"/>
      <c r="C6" s="285"/>
      <c r="D6" s="285"/>
      <c r="E6" s="285"/>
      <c r="F6" s="285"/>
      <c r="G6" s="285"/>
    </row>
    <row r="8" spans="1:26" s="136" customFormat="1" ht="57.75" customHeight="1">
      <c r="A8" s="134" t="s">
        <v>50</v>
      </c>
      <c r="B8" s="134" t="s">
        <v>51</v>
      </c>
      <c r="C8" s="134" t="s">
        <v>52</v>
      </c>
      <c r="D8" s="134" t="s">
        <v>53</v>
      </c>
      <c r="E8" s="134" t="s">
        <v>54</v>
      </c>
      <c r="F8" s="138" t="s">
        <v>55</v>
      </c>
      <c r="G8" s="134" t="s">
        <v>56</v>
      </c>
      <c r="H8" s="134" t="s">
        <v>57</v>
      </c>
      <c r="I8" s="134" t="s">
        <v>58</v>
      </c>
      <c r="J8" s="134" t="s">
        <v>59</v>
      </c>
      <c r="K8" s="134" t="s">
        <v>60</v>
      </c>
      <c r="L8" s="134" t="s">
        <v>61</v>
      </c>
      <c r="M8" s="134" t="s">
        <v>62</v>
      </c>
      <c r="N8" s="134" t="s">
        <v>63</v>
      </c>
      <c r="O8" s="134" t="s">
        <v>64</v>
      </c>
      <c r="P8" s="134" t="s">
        <v>65</v>
      </c>
      <c r="Q8" s="134" t="s">
        <v>66</v>
      </c>
      <c r="R8" s="134" t="s">
        <v>371</v>
      </c>
      <c r="S8" s="134" t="s">
        <v>471</v>
      </c>
      <c r="T8" s="135" t="s">
        <v>370</v>
      </c>
      <c r="U8" s="135" t="s">
        <v>369</v>
      </c>
      <c r="V8" s="135" t="s">
        <v>368</v>
      </c>
      <c r="W8" s="135" t="s">
        <v>0</v>
      </c>
      <c r="X8" s="135" t="s">
        <v>202</v>
      </c>
      <c r="Y8" s="135" t="s">
        <v>367</v>
      </c>
      <c r="Z8" s="135" t="s">
        <v>366</v>
      </c>
    </row>
    <row r="9" spans="1:26" s="137" customFormat="1" ht="52.5">
      <c r="A9" s="139"/>
      <c r="B9" s="140">
        <v>18</v>
      </c>
      <c r="C9" s="139"/>
      <c r="D9" s="139"/>
      <c r="E9" s="139"/>
      <c r="F9" s="141" t="s">
        <v>450</v>
      </c>
      <c r="G9" s="140" t="s">
        <v>451</v>
      </c>
      <c r="H9" s="142" t="s">
        <v>452</v>
      </c>
      <c r="I9" s="142" t="s">
        <v>453</v>
      </c>
      <c r="J9" s="143" t="s">
        <v>4</v>
      </c>
      <c r="K9" s="142" t="s">
        <v>452</v>
      </c>
      <c r="L9" s="142"/>
      <c r="M9" s="139"/>
      <c r="N9" s="140">
        <v>3.5</v>
      </c>
      <c r="O9" s="139"/>
      <c r="P9" s="141"/>
      <c r="Q9" s="139"/>
      <c r="R9" s="140"/>
      <c r="S9" s="144">
        <v>9.6</v>
      </c>
      <c r="T9" s="145"/>
      <c r="U9" s="145"/>
      <c r="V9" s="146">
        <f t="shared" ref="V9:V16" si="0">S9*N9</f>
        <v>33.6</v>
      </c>
      <c r="W9" s="147">
        <v>2.6608879094672258</v>
      </c>
      <c r="X9" s="148">
        <f>V9*W9</f>
        <v>89.405833758098794</v>
      </c>
      <c r="Y9" s="149">
        <v>0.50347222222222221</v>
      </c>
      <c r="Z9" s="149">
        <v>0.59375</v>
      </c>
    </row>
    <row r="10" spans="1:26" s="137" customFormat="1" ht="18.5">
      <c r="A10" s="139"/>
      <c r="B10" s="140" t="s">
        <v>454</v>
      </c>
      <c r="C10" s="139"/>
      <c r="D10" s="139"/>
      <c r="E10" s="139"/>
      <c r="F10" s="150" t="s">
        <v>455</v>
      </c>
      <c r="G10" s="140" t="s">
        <v>456</v>
      </c>
      <c r="H10" s="142" t="s">
        <v>457</v>
      </c>
      <c r="I10" s="142" t="s">
        <v>453</v>
      </c>
      <c r="J10" s="143" t="s">
        <v>4</v>
      </c>
      <c r="K10" s="142" t="s">
        <v>458</v>
      </c>
      <c r="L10" s="142"/>
      <c r="M10" s="139"/>
      <c r="N10" s="140">
        <v>1</v>
      </c>
      <c r="O10" s="139"/>
      <c r="P10" s="141"/>
      <c r="Q10" s="139"/>
      <c r="R10" s="140"/>
      <c r="S10" s="144">
        <v>5.0999999999999996</v>
      </c>
      <c r="T10" s="145"/>
      <c r="U10" s="145"/>
      <c r="V10" s="146">
        <f t="shared" si="0"/>
        <v>5.0999999999999996</v>
      </c>
      <c r="W10" s="147">
        <v>2.6608879094672258</v>
      </c>
      <c r="X10" s="148">
        <f t="shared" ref="X10:X16" si="1">V10*W10</f>
        <v>13.57052833828285</v>
      </c>
      <c r="Y10" s="149">
        <v>0.33680555555555558</v>
      </c>
      <c r="Z10" s="149">
        <v>0.35069444444444442</v>
      </c>
    </row>
    <row r="11" spans="1:26" s="137" customFormat="1" ht="18.5">
      <c r="A11" s="139"/>
      <c r="B11" s="140" t="s">
        <v>454</v>
      </c>
      <c r="C11" s="139"/>
      <c r="D11" s="139"/>
      <c r="E11" s="139"/>
      <c r="F11" s="141" t="s">
        <v>459</v>
      </c>
      <c r="G11" s="140" t="s">
        <v>460</v>
      </c>
      <c r="H11" s="142" t="s">
        <v>458</v>
      </c>
      <c r="I11" s="142" t="s">
        <v>453</v>
      </c>
      <c r="J11" s="143" t="s">
        <v>4</v>
      </c>
      <c r="K11" s="142" t="s">
        <v>457</v>
      </c>
      <c r="L11" s="142"/>
      <c r="M11" s="139"/>
      <c r="N11" s="140">
        <v>1</v>
      </c>
      <c r="O11" s="139"/>
      <c r="P11" s="141"/>
      <c r="Q11" s="139"/>
      <c r="R11" s="140"/>
      <c r="S11" s="144">
        <v>5.0999999999999996</v>
      </c>
      <c r="T11" s="145"/>
      <c r="U11" s="145"/>
      <c r="V11" s="146">
        <f t="shared" si="0"/>
        <v>5.0999999999999996</v>
      </c>
      <c r="W11" s="147">
        <v>2.6608879094672258</v>
      </c>
      <c r="X11" s="148">
        <f t="shared" si="1"/>
        <v>13.57052833828285</v>
      </c>
      <c r="Y11" s="149">
        <v>0.54166666666666663</v>
      </c>
      <c r="Z11" s="149">
        <v>0.57291666666666663</v>
      </c>
    </row>
    <row r="12" spans="1:26" s="137" customFormat="1" ht="35">
      <c r="A12" s="139"/>
      <c r="B12" s="140" t="s">
        <v>461</v>
      </c>
      <c r="C12" s="139"/>
      <c r="D12" s="139"/>
      <c r="E12" s="139"/>
      <c r="F12" s="150" t="s">
        <v>462</v>
      </c>
      <c r="G12" s="140" t="s">
        <v>456</v>
      </c>
      <c r="H12" s="142" t="s">
        <v>463</v>
      </c>
      <c r="I12" s="142" t="s">
        <v>453</v>
      </c>
      <c r="J12" s="143" t="s">
        <v>4</v>
      </c>
      <c r="K12" s="142" t="s">
        <v>457</v>
      </c>
      <c r="L12" s="142"/>
      <c r="M12" s="139"/>
      <c r="N12" s="140">
        <v>1</v>
      </c>
      <c r="O12" s="139"/>
      <c r="P12" s="141"/>
      <c r="Q12" s="139"/>
      <c r="R12" s="140"/>
      <c r="S12" s="144">
        <v>5.0999999999999996</v>
      </c>
      <c r="T12" s="145"/>
      <c r="U12" s="145"/>
      <c r="V12" s="146">
        <f t="shared" si="0"/>
        <v>5.0999999999999996</v>
      </c>
      <c r="W12" s="147">
        <v>2.6608879094672258</v>
      </c>
      <c r="X12" s="148">
        <f t="shared" si="1"/>
        <v>13.57052833828285</v>
      </c>
      <c r="Y12" s="149">
        <v>0.54513888888888895</v>
      </c>
      <c r="Z12" s="149">
        <v>0.56944444444444442</v>
      </c>
    </row>
    <row r="13" spans="1:26" s="137" customFormat="1" ht="18.5">
      <c r="A13" s="139"/>
      <c r="B13" s="140">
        <v>54</v>
      </c>
      <c r="C13" s="139"/>
      <c r="D13" s="139"/>
      <c r="E13" s="139"/>
      <c r="F13" s="150" t="s">
        <v>464</v>
      </c>
      <c r="G13" s="140" t="s">
        <v>456</v>
      </c>
      <c r="H13" s="142" t="s">
        <v>465</v>
      </c>
      <c r="I13" s="142" t="s">
        <v>453</v>
      </c>
      <c r="J13" s="143" t="s">
        <v>4</v>
      </c>
      <c r="K13" s="142" t="s">
        <v>466</v>
      </c>
      <c r="L13" s="142"/>
      <c r="M13" s="139"/>
      <c r="N13" s="140">
        <v>1</v>
      </c>
      <c r="O13" s="139"/>
      <c r="P13" s="141"/>
      <c r="Q13" s="139"/>
      <c r="R13" s="140"/>
      <c r="S13" s="144">
        <v>8.6</v>
      </c>
      <c r="T13" s="145"/>
      <c r="U13" s="145"/>
      <c r="V13" s="146">
        <f t="shared" si="0"/>
        <v>8.6</v>
      </c>
      <c r="W13" s="147">
        <v>2.6608879094672258</v>
      </c>
      <c r="X13" s="148">
        <f t="shared" si="1"/>
        <v>22.883636021418141</v>
      </c>
      <c r="Y13" s="149">
        <v>0.55902777777777779</v>
      </c>
      <c r="Z13" s="149">
        <v>0.57986111111111105</v>
      </c>
    </row>
    <row r="14" spans="1:26" s="137" customFormat="1" ht="18.5">
      <c r="A14" s="139"/>
      <c r="B14" s="140">
        <v>54</v>
      </c>
      <c r="C14" s="139"/>
      <c r="D14" s="139"/>
      <c r="E14" s="139"/>
      <c r="F14" s="141" t="s">
        <v>467</v>
      </c>
      <c r="G14" s="140" t="s">
        <v>460</v>
      </c>
      <c r="H14" s="142" t="s">
        <v>468</v>
      </c>
      <c r="I14" s="142" t="s">
        <v>453</v>
      </c>
      <c r="J14" s="143" t="s">
        <v>4</v>
      </c>
      <c r="K14" s="142" t="s">
        <v>465</v>
      </c>
      <c r="L14" s="142"/>
      <c r="M14" s="139"/>
      <c r="N14" s="140">
        <v>1</v>
      </c>
      <c r="O14" s="139"/>
      <c r="P14" s="141"/>
      <c r="Q14" s="139"/>
      <c r="R14" s="140"/>
      <c r="S14" s="144">
        <v>9.4</v>
      </c>
      <c r="T14" s="145"/>
      <c r="U14" s="145"/>
      <c r="V14" s="146">
        <f t="shared" si="0"/>
        <v>9.4</v>
      </c>
      <c r="W14" s="147">
        <v>2.6608879094672258</v>
      </c>
      <c r="X14" s="148">
        <f t="shared" si="1"/>
        <v>25.012346348991922</v>
      </c>
      <c r="Y14" s="149">
        <v>0.57986111111111105</v>
      </c>
      <c r="Z14" s="149">
        <v>0.58680555555555558</v>
      </c>
    </row>
    <row r="15" spans="1:26" s="137" customFormat="1" ht="35">
      <c r="A15" s="139"/>
      <c r="B15" s="140">
        <v>25</v>
      </c>
      <c r="C15" s="139"/>
      <c r="D15" s="139"/>
      <c r="E15" s="139"/>
      <c r="F15" s="150" t="s">
        <v>469</v>
      </c>
      <c r="G15" s="140" t="s">
        <v>451</v>
      </c>
      <c r="H15" s="142" t="s">
        <v>465</v>
      </c>
      <c r="I15" s="142" t="s">
        <v>453</v>
      </c>
      <c r="J15" s="143" t="s">
        <v>4</v>
      </c>
      <c r="K15" s="142" t="s">
        <v>465</v>
      </c>
      <c r="L15" s="142"/>
      <c r="M15" s="139"/>
      <c r="N15" s="140">
        <v>1</v>
      </c>
      <c r="O15" s="139"/>
      <c r="P15" s="141"/>
      <c r="Q15" s="139"/>
      <c r="R15" s="140"/>
      <c r="S15" s="144">
        <v>23.1</v>
      </c>
      <c r="T15" s="145"/>
      <c r="U15" s="145"/>
      <c r="V15" s="146">
        <f t="shared" si="0"/>
        <v>23.1</v>
      </c>
      <c r="W15" s="147">
        <v>2.6608879094672258</v>
      </c>
      <c r="X15" s="148">
        <f t="shared" si="1"/>
        <v>61.466510708692915</v>
      </c>
      <c r="Y15" s="149">
        <v>0.57291666666666663</v>
      </c>
      <c r="Z15" s="149">
        <v>0.62152777777777779</v>
      </c>
    </row>
    <row r="16" spans="1:26" s="137" customFormat="1" ht="35">
      <c r="A16" s="139"/>
      <c r="B16" s="140">
        <v>52</v>
      </c>
      <c r="C16" s="139"/>
      <c r="D16" s="139"/>
      <c r="E16" s="139"/>
      <c r="F16" s="150" t="s">
        <v>470</v>
      </c>
      <c r="G16" s="140" t="s">
        <v>451</v>
      </c>
      <c r="H16" s="142" t="s">
        <v>465</v>
      </c>
      <c r="I16" s="142" t="s">
        <v>453</v>
      </c>
      <c r="J16" s="143" t="s">
        <v>4</v>
      </c>
      <c r="K16" s="142" t="s">
        <v>465</v>
      </c>
      <c r="L16" s="142"/>
      <c r="M16" s="139"/>
      <c r="N16" s="140">
        <v>1</v>
      </c>
      <c r="O16" s="139"/>
      <c r="P16" s="141"/>
      <c r="Q16" s="139"/>
      <c r="R16" s="140"/>
      <c r="S16" s="144">
        <v>41.5</v>
      </c>
      <c r="T16" s="145"/>
      <c r="U16" s="145"/>
      <c r="V16" s="146">
        <f t="shared" si="0"/>
        <v>41.5</v>
      </c>
      <c r="W16" s="147">
        <v>2.6608879094672258</v>
      </c>
      <c r="X16" s="148">
        <f t="shared" si="1"/>
        <v>110.42684824288987</v>
      </c>
      <c r="Y16" s="149">
        <v>0.56597222222222221</v>
      </c>
      <c r="Z16" s="149">
        <v>0.62152777777777779</v>
      </c>
    </row>
    <row r="17" spans="1:26" s="137" customFormat="1" ht="18.5">
      <c r="A17" s="139"/>
      <c r="B17" s="140"/>
      <c r="C17" s="139"/>
      <c r="D17" s="139"/>
      <c r="E17" s="139"/>
      <c r="F17" s="150"/>
      <c r="G17" s="140"/>
      <c r="H17" s="142"/>
      <c r="I17" s="142"/>
      <c r="J17" s="143"/>
      <c r="K17" s="142"/>
      <c r="L17" s="142"/>
      <c r="M17" s="139"/>
      <c r="N17" s="140"/>
      <c r="O17" s="139"/>
      <c r="P17" s="141"/>
      <c r="Q17" s="139"/>
      <c r="R17" s="140"/>
      <c r="S17" s="151"/>
      <c r="T17" s="145"/>
      <c r="U17" s="145"/>
      <c r="V17" s="146"/>
      <c r="W17" s="147"/>
      <c r="X17" s="148"/>
      <c r="Y17" s="152"/>
      <c r="Z17" s="152"/>
    </row>
    <row r="18" spans="1:26" s="137" customFormat="1" ht="18.5">
      <c r="A18" s="139"/>
      <c r="B18" s="140"/>
      <c r="C18" s="139"/>
      <c r="D18" s="139"/>
      <c r="E18" s="139"/>
      <c r="F18" s="141"/>
      <c r="G18" s="140"/>
      <c r="H18" s="142"/>
      <c r="I18" s="142"/>
      <c r="J18" s="143"/>
      <c r="K18" s="142"/>
      <c r="L18" s="142"/>
      <c r="M18" s="139"/>
      <c r="N18" s="140"/>
      <c r="O18" s="139"/>
      <c r="P18" s="141"/>
      <c r="Q18" s="139"/>
      <c r="R18" s="140"/>
      <c r="S18" s="151"/>
      <c r="T18" s="145"/>
      <c r="U18" s="145"/>
      <c r="V18" s="146"/>
      <c r="W18" s="147"/>
      <c r="X18" s="148"/>
      <c r="Y18" s="152"/>
      <c r="Z18" s="152"/>
    </row>
    <row r="19" spans="1:26" s="137" customFormat="1" ht="18.5">
      <c r="A19" s="139"/>
      <c r="B19" s="140"/>
      <c r="C19" s="139"/>
      <c r="D19" s="139"/>
      <c r="E19" s="139"/>
      <c r="F19" s="150"/>
      <c r="G19" s="140"/>
      <c r="H19" s="142"/>
      <c r="I19" s="142"/>
      <c r="J19" s="143"/>
      <c r="K19" s="142"/>
      <c r="L19" s="142"/>
      <c r="M19" s="139"/>
      <c r="N19" s="140"/>
      <c r="O19" s="139"/>
      <c r="P19" s="141"/>
      <c r="Q19" s="139"/>
      <c r="R19" s="140"/>
      <c r="S19" s="151"/>
      <c r="T19" s="145"/>
      <c r="U19" s="145"/>
      <c r="V19" s="146"/>
      <c r="W19" s="147"/>
      <c r="X19" s="148"/>
      <c r="Y19" s="152"/>
      <c r="Z19" s="152"/>
    </row>
    <row r="20" spans="1:26" s="137" customFormat="1" ht="18.5">
      <c r="A20" s="139"/>
      <c r="B20" s="140"/>
      <c r="C20" s="139"/>
      <c r="D20" s="139"/>
      <c r="E20" s="139"/>
      <c r="F20" s="141"/>
      <c r="G20" s="140"/>
      <c r="H20" s="142"/>
      <c r="I20" s="142"/>
      <c r="J20" s="143"/>
      <c r="K20" s="142"/>
      <c r="L20" s="142"/>
      <c r="M20" s="139"/>
      <c r="N20" s="140"/>
      <c r="O20" s="139"/>
      <c r="P20" s="141"/>
      <c r="Q20" s="139"/>
      <c r="R20" s="140"/>
      <c r="S20" s="151"/>
      <c r="T20" s="145"/>
      <c r="U20" s="145"/>
      <c r="V20" s="146"/>
      <c r="W20" s="147"/>
      <c r="X20" s="148"/>
      <c r="Y20" s="152"/>
      <c r="Z20" s="152"/>
    </row>
    <row r="21" spans="1:26" s="137" customFormat="1" ht="18.5">
      <c r="A21" s="139"/>
      <c r="B21" s="140"/>
      <c r="C21" s="139"/>
      <c r="D21" s="139"/>
      <c r="E21" s="139"/>
      <c r="F21" s="150"/>
      <c r="G21" s="140"/>
      <c r="H21" s="142"/>
      <c r="I21" s="142"/>
      <c r="J21" s="143"/>
      <c r="K21" s="142"/>
      <c r="L21" s="142"/>
      <c r="M21" s="139"/>
      <c r="N21" s="140"/>
      <c r="O21" s="139"/>
      <c r="P21" s="141"/>
      <c r="Q21" s="139"/>
      <c r="R21" s="140"/>
      <c r="S21" s="151"/>
      <c r="T21" s="145"/>
      <c r="U21" s="145"/>
      <c r="V21" s="146"/>
      <c r="W21" s="147"/>
      <c r="X21" s="148"/>
      <c r="Y21" s="152"/>
      <c r="Z21" s="152"/>
    </row>
    <row r="22" spans="1:26" s="137" customFormat="1" ht="18.5">
      <c r="A22" s="139"/>
      <c r="B22" s="140"/>
      <c r="C22" s="139"/>
      <c r="D22" s="139"/>
      <c r="E22" s="139"/>
      <c r="F22" s="141"/>
      <c r="G22" s="140"/>
      <c r="H22" s="142"/>
      <c r="I22" s="142"/>
      <c r="J22" s="143"/>
      <c r="K22" s="142"/>
      <c r="L22" s="142"/>
      <c r="M22" s="139"/>
      <c r="N22" s="140"/>
      <c r="O22" s="139"/>
      <c r="P22" s="141"/>
      <c r="Q22" s="139"/>
      <c r="R22" s="140"/>
      <c r="S22" s="151"/>
      <c r="T22" s="145"/>
      <c r="U22" s="145"/>
      <c r="V22" s="146"/>
      <c r="W22" s="147"/>
      <c r="X22" s="148"/>
      <c r="Y22" s="149"/>
      <c r="Z22" s="152"/>
    </row>
    <row r="23" spans="1:26" s="137" customFormat="1" ht="18.5">
      <c r="A23" s="139"/>
      <c r="B23" s="140"/>
      <c r="C23" s="139"/>
      <c r="D23" s="139"/>
      <c r="E23" s="139"/>
      <c r="F23" s="150"/>
      <c r="G23" s="140"/>
      <c r="H23" s="142"/>
      <c r="I23" s="142"/>
      <c r="J23" s="143"/>
      <c r="K23" s="142"/>
      <c r="L23" s="142"/>
      <c r="M23" s="139"/>
      <c r="N23" s="140"/>
      <c r="O23" s="139"/>
      <c r="P23" s="141"/>
      <c r="Q23" s="139"/>
      <c r="R23" s="140"/>
      <c r="S23" s="151"/>
      <c r="T23" s="145"/>
      <c r="U23" s="145"/>
      <c r="V23" s="146"/>
      <c r="W23" s="147"/>
      <c r="X23" s="148"/>
      <c r="Y23" s="152"/>
      <c r="Z23" s="152"/>
    </row>
    <row r="24" spans="1:26" s="137" customFormat="1" ht="18.5">
      <c r="A24" s="139"/>
      <c r="B24" s="140"/>
      <c r="C24" s="139"/>
      <c r="D24" s="139"/>
      <c r="E24" s="139"/>
      <c r="F24" s="141"/>
      <c r="G24" s="140"/>
      <c r="H24" s="142"/>
      <c r="I24" s="142"/>
      <c r="J24" s="143"/>
      <c r="K24" s="142"/>
      <c r="L24" s="142"/>
      <c r="M24" s="139"/>
      <c r="N24" s="140"/>
      <c r="O24" s="139"/>
      <c r="P24" s="141"/>
      <c r="Q24" s="139"/>
      <c r="R24" s="140"/>
      <c r="S24" s="151"/>
      <c r="T24" s="145"/>
      <c r="U24" s="145"/>
      <c r="V24" s="146"/>
      <c r="W24" s="147"/>
      <c r="X24" s="148"/>
      <c r="Y24" s="152"/>
      <c r="Z24" s="152"/>
    </row>
    <row r="25" spans="1:26" s="137" customFormat="1" ht="18.5">
      <c r="A25" s="139"/>
      <c r="B25" s="140"/>
      <c r="C25" s="139"/>
      <c r="D25" s="139"/>
      <c r="E25" s="139"/>
      <c r="F25" s="150"/>
      <c r="G25" s="140"/>
      <c r="H25" s="142"/>
      <c r="I25" s="142"/>
      <c r="J25" s="143"/>
      <c r="K25" s="142"/>
      <c r="L25" s="142"/>
      <c r="M25" s="139"/>
      <c r="N25" s="140"/>
      <c r="O25" s="139"/>
      <c r="P25" s="141"/>
      <c r="Q25" s="139"/>
      <c r="R25" s="140"/>
      <c r="S25" s="151"/>
      <c r="T25" s="145"/>
      <c r="U25" s="145"/>
      <c r="V25" s="146"/>
      <c r="W25" s="147"/>
      <c r="X25" s="148"/>
      <c r="Y25" s="152"/>
      <c r="Z25" s="152"/>
    </row>
    <row r="26" spans="1:26" s="137" customFormat="1" ht="18.5">
      <c r="A26" s="139"/>
      <c r="B26" s="140"/>
      <c r="C26" s="139"/>
      <c r="D26" s="139"/>
      <c r="E26" s="139"/>
      <c r="F26" s="141"/>
      <c r="G26" s="140"/>
      <c r="H26" s="142"/>
      <c r="I26" s="142"/>
      <c r="J26" s="143"/>
      <c r="K26" s="142"/>
      <c r="L26" s="142"/>
      <c r="M26" s="139"/>
      <c r="N26" s="140"/>
      <c r="O26" s="139"/>
      <c r="P26" s="141"/>
      <c r="Q26" s="139"/>
      <c r="R26" s="140"/>
      <c r="S26" s="151"/>
      <c r="T26" s="145"/>
      <c r="U26" s="145"/>
      <c r="V26" s="146"/>
      <c r="W26" s="147"/>
      <c r="X26" s="148"/>
      <c r="Y26" s="152"/>
      <c r="Z26" s="152"/>
    </row>
    <row r="27" spans="1:26" ht="23.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7" t="s">
        <v>270</v>
      </c>
      <c r="V27" s="158">
        <f>SUM(V9:V26)</f>
        <v>131.5</v>
      </c>
      <c r="W27" s="159"/>
      <c r="X27" s="160">
        <f>SUM(X9:X26)</f>
        <v>349.90676009494018</v>
      </c>
      <c r="Y27" s="156"/>
      <c r="Z27" s="156"/>
    </row>
    <row r="28" spans="1:26" ht="18.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4"/>
      <c r="X28" s="155"/>
      <c r="Y28" s="156"/>
      <c r="Z28" s="156"/>
    </row>
  </sheetData>
  <mergeCells count="5">
    <mergeCell ref="A2:G2"/>
    <mergeCell ref="A3:G3"/>
    <mergeCell ref="A4:G4"/>
    <mergeCell ref="A5:G5"/>
    <mergeCell ref="A6:G6"/>
  </mergeCells>
  <pageMargins left="0.17" right="0.17" top="0.74803149606299213" bottom="0.74803149606299213" header="0.31496062992125984" footer="0.31496062992125984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26"/>
  <sheetViews>
    <sheetView topLeftCell="H1" zoomScaleNormal="100" workbookViewId="0">
      <selection activeCell="V6" sqref="V6"/>
    </sheetView>
  </sheetViews>
  <sheetFormatPr defaultColWidth="10.26953125" defaultRowHeight="14"/>
  <cols>
    <col min="1" max="1" width="10.26953125" style="116"/>
    <col min="2" max="5" width="12.7265625" style="116" customWidth="1"/>
    <col min="6" max="6" width="14.26953125" style="116" customWidth="1"/>
    <col min="7" max="7" width="63.54296875" style="116" customWidth="1"/>
    <col min="8" max="8" width="9.54296875" style="116" bestFit="1" customWidth="1"/>
    <col min="9" max="9" width="34.54296875" style="116" customWidth="1"/>
    <col min="10" max="10" width="14.453125" style="116" customWidth="1"/>
    <col min="11" max="11" width="11.26953125" style="116" customWidth="1"/>
    <col min="12" max="12" width="35.7265625" style="116" customWidth="1"/>
    <col min="13" max="13" width="15.453125" style="116" customWidth="1"/>
    <col min="14" max="15" width="9.81640625" style="116" customWidth="1"/>
    <col min="16" max="16" width="10.7265625" style="116" customWidth="1"/>
    <col min="17" max="17" width="10.26953125" style="116"/>
    <col min="18" max="18" width="7.453125" style="116" customWidth="1"/>
    <col min="19" max="19" width="12.1796875" style="116" customWidth="1"/>
    <col min="20" max="20" width="12.54296875" style="116" customWidth="1"/>
    <col min="21" max="21" width="16.81640625" style="116" customWidth="1"/>
    <col min="22" max="22" width="10.26953125" style="116"/>
    <col min="23" max="24" width="16.81640625" style="116" customWidth="1"/>
    <col min="25" max="1024" width="10.26953125" style="116"/>
    <col min="1025" max="16384" width="10.26953125" style="117"/>
  </cols>
  <sheetData>
    <row r="1" spans="2:24" ht="20">
      <c r="B1" s="286" t="s">
        <v>435</v>
      </c>
      <c r="C1" s="286"/>
      <c r="D1" s="286"/>
      <c r="E1" s="286"/>
      <c r="F1" s="286"/>
    </row>
    <row r="2" spans="2:24">
      <c r="B2" s="287" t="s">
        <v>268</v>
      </c>
      <c r="C2" s="287"/>
      <c r="D2" s="287"/>
      <c r="E2" s="287"/>
      <c r="F2" s="287"/>
      <c r="G2" s="287"/>
    </row>
    <row r="3" spans="2:24">
      <c r="B3" s="287" t="s">
        <v>436</v>
      </c>
      <c r="C3" s="287"/>
      <c r="D3" s="287"/>
      <c r="E3" s="287"/>
      <c r="F3" s="287"/>
    </row>
    <row r="5" spans="2:24">
      <c r="B5" s="118" t="s">
        <v>266</v>
      </c>
      <c r="C5" s="118" t="s">
        <v>51</v>
      </c>
      <c r="D5" s="119" t="s">
        <v>265</v>
      </c>
      <c r="E5" s="119" t="s">
        <v>53</v>
      </c>
      <c r="F5" s="119" t="s">
        <v>54</v>
      </c>
      <c r="G5" s="119" t="s">
        <v>55</v>
      </c>
      <c r="H5" s="119" t="s">
        <v>56</v>
      </c>
      <c r="I5" s="119" t="s">
        <v>264</v>
      </c>
      <c r="J5" s="119" t="s">
        <v>58</v>
      </c>
      <c r="K5" s="119" t="s">
        <v>263</v>
      </c>
      <c r="L5" s="119" t="s">
        <v>264</v>
      </c>
      <c r="M5" s="119" t="s">
        <v>61</v>
      </c>
      <c r="N5" s="119" t="s">
        <v>263</v>
      </c>
      <c r="O5" s="119" t="s">
        <v>262</v>
      </c>
      <c r="P5" s="119" t="s">
        <v>64</v>
      </c>
      <c r="Q5" s="119" t="s">
        <v>261</v>
      </c>
      <c r="R5" s="119" t="s">
        <v>260</v>
      </c>
      <c r="S5" s="119" t="s">
        <v>259</v>
      </c>
      <c r="T5" s="120" t="s">
        <v>0</v>
      </c>
      <c r="U5" s="121" t="s">
        <v>3</v>
      </c>
      <c r="W5" s="120" t="s">
        <v>381</v>
      </c>
      <c r="X5" s="120" t="s">
        <v>382</v>
      </c>
    </row>
    <row r="6" spans="2:24">
      <c r="B6" s="122"/>
      <c r="C6" s="122">
        <v>373</v>
      </c>
      <c r="D6" s="122" t="s">
        <v>70</v>
      </c>
      <c r="E6" s="122">
        <v>1</v>
      </c>
      <c r="F6" s="122">
        <v>1</v>
      </c>
      <c r="G6" s="122" t="s">
        <v>437</v>
      </c>
      <c r="H6" s="122" t="s">
        <v>81</v>
      </c>
      <c r="I6" s="122" t="s">
        <v>438</v>
      </c>
      <c r="J6" s="122" t="s">
        <v>439</v>
      </c>
      <c r="K6" s="122" t="s">
        <v>4</v>
      </c>
      <c r="L6" s="122" t="s">
        <v>440</v>
      </c>
      <c r="M6" s="122" t="s">
        <v>154</v>
      </c>
      <c r="N6" s="122" t="s">
        <v>4</v>
      </c>
      <c r="O6" s="122">
        <v>2</v>
      </c>
      <c r="P6" s="122" t="s">
        <v>93</v>
      </c>
      <c r="Q6" s="122" t="s">
        <v>238</v>
      </c>
      <c r="R6" s="122">
        <v>78</v>
      </c>
      <c r="S6" s="123">
        <v>38.1</v>
      </c>
      <c r="T6" s="27">
        <v>1.6033696727581213</v>
      </c>
      <c r="U6" s="125">
        <f t="shared" ref="U6:U7" si="0">O6*S6*T6*1.1</f>
        <v>134.39444597058574</v>
      </c>
      <c r="V6" s="116">
        <f t="shared" ref="V6:V23" si="1">S6*O6</f>
        <v>76.2</v>
      </c>
      <c r="W6" s="124" t="s">
        <v>441</v>
      </c>
      <c r="X6" s="124" t="s">
        <v>442</v>
      </c>
    </row>
    <row r="7" spans="2:24">
      <c r="B7" s="122"/>
      <c r="C7" s="122">
        <v>373</v>
      </c>
      <c r="D7" s="122" t="s">
        <v>70</v>
      </c>
      <c r="E7" s="122">
        <v>1</v>
      </c>
      <c r="F7" s="122">
        <v>1</v>
      </c>
      <c r="G7" s="122" t="s">
        <v>443</v>
      </c>
      <c r="H7" s="122" t="s">
        <v>73</v>
      </c>
      <c r="I7" s="122" t="s">
        <v>440</v>
      </c>
      <c r="J7" s="122" t="s">
        <v>154</v>
      </c>
      <c r="K7" s="122" t="s">
        <v>4</v>
      </c>
      <c r="L7" s="122" t="s">
        <v>444</v>
      </c>
      <c r="M7" s="122" t="s">
        <v>439</v>
      </c>
      <c r="N7" s="122" t="s">
        <v>4</v>
      </c>
      <c r="O7" s="122">
        <v>2</v>
      </c>
      <c r="P7" s="122" t="s">
        <v>93</v>
      </c>
      <c r="Q7" s="122" t="s">
        <v>238</v>
      </c>
      <c r="R7" s="122">
        <v>78</v>
      </c>
      <c r="S7" s="123">
        <v>44.3</v>
      </c>
      <c r="T7" s="27">
        <v>1.6033696727581213</v>
      </c>
      <c r="U7" s="125">
        <f t="shared" si="0"/>
        <v>156.26440830700648</v>
      </c>
      <c r="V7" s="116">
        <f t="shared" si="1"/>
        <v>88.6</v>
      </c>
      <c r="W7" s="124" t="s">
        <v>445</v>
      </c>
      <c r="X7" s="124" t="s">
        <v>446</v>
      </c>
    </row>
    <row r="8" spans="2:24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  <c r="T8" s="124"/>
      <c r="U8" s="125"/>
      <c r="V8" s="116">
        <f t="shared" si="1"/>
        <v>0</v>
      </c>
      <c r="W8" s="124"/>
      <c r="X8" s="124"/>
    </row>
    <row r="9" spans="2:24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3"/>
      <c r="T9" s="124"/>
      <c r="U9" s="125"/>
      <c r="V9" s="116">
        <f t="shared" si="1"/>
        <v>0</v>
      </c>
      <c r="W9" s="124"/>
      <c r="X9" s="124"/>
    </row>
    <row r="10" spans="2:24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3"/>
      <c r="T10" s="124"/>
      <c r="U10" s="125"/>
      <c r="V10" s="116">
        <f t="shared" si="1"/>
        <v>0</v>
      </c>
      <c r="W10" s="124"/>
      <c r="X10" s="124"/>
    </row>
    <row r="11" spans="2:24"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3"/>
      <c r="T11" s="124"/>
      <c r="U11" s="125"/>
      <c r="V11" s="116">
        <f t="shared" si="1"/>
        <v>0</v>
      </c>
      <c r="W11" s="124"/>
      <c r="X11" s="124"/>
    </row>
    <row r="12" spans="2:24"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  <c r="T12" s="124"/>
      <c r="U12" s="125"/>
      <c r="V12" s="116">
        <f t="shared" si="1"/>
        <v>0</v>
      </c>
      <c r="W12" s="124"/>
      <c r="X12" s="124"/>
    </row>
    <row r="13" spans="2:24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3"/>
      <c r="T13" s="124"/>
      <c r="U13" s="125"/>
      <c r="V13" s="116">
        <f t="shared" si="1"/>
        <v>0</v>
      </c>
      <c r="W13" s="124"/>
      <c r="X13" s="124"/>
    </row>
    <row r="14" spans="2:24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3"/>
      <c r="T14" s="124"/>
      <c r="U14" s="125"/>
      <c r="V14" s="116">
        <f t="shared" si="1"/>
        <v>0</v>
      </c>
      <c r="W14" s="124"/>
      <c r="X14" s="124"/>
    </row>
    <row r="15" spans="2:24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3"/>
      <c r="T15" s="124"/>
      <c r="U15" s="125"/>
      <c r="V15" s="116">
        <f t="shared" si="1"/>
        <v>0</v>
      </c>
      <c r="W15" s="124"/>
      <c r="X15" s="124"/>
    </row>
    <row r="16" spans="2:24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3"/>
      <c r="T16" s="124"/>
      <c r="U16" s="125"/>
      <c r="V16" s="116">
        <f t="shared" si="1"/>
        <v>0</v>
      </c>
      <c r="W16" s="124"/>
      <c r="X16" s="124"/>
    </row>
    <row r="17" spans="2:24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  <c r="T17" s="124"/>
      <c r="U17" s="125"/>
      <c r="V17" s="116">
        <f t="shared" si="1"/>
        <v>0</v>
      </c>
      <c r="W17" s="124"/>
      <c r="X17" s="124"/>
    </row>
    <row r="18" spans="2:24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4"/>
      <c r="U18" s="125"/>
      <c r="V18" s="116">
        <f t="shared" si="1"/>
        <v>0</v>
      </c>
      <c r="W18" s="124"/>
      <c r="X18" s="124"/>
    </row>
    <row r="19" spans="2:24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4"/>
      <c r="U19" s="125"/>
      <c r="V19" s="116">
        <f t="shared" si="1"/>
        <v>0</v>
      </c>
      <c r="W19" s="124"/>
      <c r="X19" s="124"/>
    </row>
    <row r="20" spans="2:24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4"/>
      <c r="U20" s="125"/>
      <c r="V20" s="116">
        <f t="shared" si="1"/>
        <v>0</v>
      </c>
      <c r="W20" s="124"/>
      <c r="X20" s="124"/>
    </row>
    <row r="21" spans="2:24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4"/>
      <c r="U21" s="125"/>
      <c r="V21" s="116">
        <f t="shared" si="1"/>
        <v>0</v>
      </c>
      <c r="W21" s="124"/>
      <c r="X21" s="124"/>
    </row>
    <row r="22" spans="2:24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/>
      <c r="T22" s="124"/>
      <c r="U22" s="125"/>
      <c r="V22" s="116">
        <f t="shared" si="1"/>
        <v>0</v>
      </c>
      <c r="W22" s="124"/>
      <c r="X22" s="124"/>
    </row>
    <row r="23" spans="2:24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4"/>
      <c r="U23" s="125"/>
      <c r="V23" s="116">
        <f t="shared" si="1"/>
        <v>0</v>
      </c>
      <c r="W23" s="124"/>
      <c r="X23" s="124"/>
    </row>
    <row r="26" spans="2:24" ht="36.65" customHeight="1">
      <c r="B26" s="288" t="s">
        <v>237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126">
        <f>SUM(U6:U25)</f>
        <v>290.65885427759224</v>
      </c>
      <c r="V26" s="116">
        <f>SUM(V6:V25)</f>
        <v>164.8</v>
      </c>
      <c r="W26" s="127"/>
      <c r="X26" s="127"/>
    </row>
  </sheetData>
  <mergeCells count="4">
    <mergeCell ref="B1:F1"/>
    <mergeCell ref="B2:G2"/>
    <mergeCell ref="B3:F3"/>
    <mergeCell ref="B26:T26"/>
  </mergeCells>
  <pageMargins left="0" right="0.66944444444444395" top="0.39374999999999999" bottom="0.39374999999999999" header="0" footer="0"/>
  <pageSetup paperSize="77" scale="45" pageOrder="overThenDown" orientation="landscape" useFirstPageNumber="1" horizontalDpi="300" verticalDpi="300"/>
  <headerFooter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20"/>
  <sheetViews>
    <sheetView topLeftCell="J1" workbookViewId="0">
      <selection activeCell="W20" sqref="W20"/>
    </sheetView>
  </sheetViews>
  <sheetFormatPr defaultColWidth="9.1796875" defaultRowHeight="14"/>
  <cols>
    <col min="1" max="1" width="10.81640625" style="49" customWidth="1"/>
    <col min="2" max="5" width="13.453125" style="49" customWidth="1"/>
    <col min="6" max="6" width="15.1796875" style="49" customWidth="1"/>
    <col min="7" max="7" width="67.26953125" style="49" customWidth="1"/>
    <col min="8" max="8" width="9.26953125" style="49" customWidth="1"/>
    <col min="9" max="9" width="36.54296875" style="49" customWidth="1"/>
    <col min="10" max="10" width="15.26953125" style="49" customWidth="1"/>
    <col min="11" max="11" width="12" style="49" customWidth="1"/>
    <col min="12" max="12" width="37.81640625" style="49" customWidth="1"/>
    <col min="13" max="13" width="16.26953125" style="49" customWidth="1"/>
    <col min="14" max="15" width="10.453125" style="49" customWidth="1"/>
    <col min="16" max="16" width="11.26953125" style="49" customWidth="1"/>
    <col min="17" max="17" width="10.81640625" style="49" customWidth="1"/>
    <col min="18" max="18" width="7.81640625" style="49" customWidth="1"/>
    <col min="19" max="19" width="12.81640625" style="49" customWidth="1"/>
    <col min="20" max="20" width="13.26953125" style="49" customWidth="1"/>
    <col min="21" max="23" width="17.81640625" style="49" customWidth="1"/>
    <col min="24" max="24" width="10.81640625" style="49" customWidth="1"/>
    <col min="25" max="25" width="13.1796875" style="49" customWidth="1"/>
    <col min="26" max="1024" width="10.81640625" style="49" customWidth="1"/>
    <col min="1025" max="16384" width="9.1796875" style="114"/>
  </cols>
  <sheetData>
    <row r="1" spans="2:24" ht="20">
      <c r="B1" s="289" t="s">
        <v>269</v>
      </c>
      <c r="C1" s="289"/>
      <c r="D1" s="289"/>
      <c r="E1" s="289"/>
      <c r="F1" s="289"/>
    </row>
    <row r="2" spans="2:24">
      <c r="B2" s="290" t="s">
        <v>268</v>
      </c>
      <c r="C2" s="290"/>
      <c r="D2" s="290"/>
      <c r="E2" s="290"/>
      <c r="F2" s="290"/>
      <c r="G2" s="290"/>
    </row>
    <row r="3" spans="2:24">
      <c r="B3" s="290" t="s">
        <v>267</v>
      </c>
      <c r="C3" s="290"/>
      <c r="D3" s="290"/>
      <c r="E3" s="290"/>
      <c r="F3" s="290"/>
    </row>
    <row r="5" spans="2:24">
      <c r="B5" s="54" t="s">
        <v>266</v>
      </c>
      <c r="C5" s="54" t="s">
        <v>51</v>
      </c>
      <c r="D5" s="53" t="s">
        <v>265</v>
      </c>
      <c r="E5" s="53" t="s">
        <v>53</v>
      </c>
      <c r="F5" s="53" t="s">
        <v>54</v>
      </c>
      <c r="G5" s="53" t="s">
        <v>55</v>
      </c>
      <c r="H5" s="53" t="s">
        <v>56</v>
      </c>
      <c r="I5" s="53" t="s">
        <v>264</v>
      </c>
      <c r="J5" s="53" t="s">
        <v>58</v>
      </c>
      <c r="K5" s="53" t="s">
        <v>263</v>
      </c>
      <c r="L5" s="53" t="s">
        <v>264</v>
      </c>
      <c r="M5" s="53" t="s">
        <v>61</v>
      </c>
      <c r="N5" s="53" t="s">
        <v>263</v>
      </c>
      <c r="O5" s="53" t="s">
        <v>262</v>
      </c>
      <c r="P5" s="53" t="s">
        <v>64</v>
      </c>
      <c r="Q5" s="53" t="s">
        <v>261</v>
      </c>
      <c r="R5" s="53" t="s">
        <v>260</v>
      </c>
      <c r="S5" s="53" t="s">
        <v>259</v>
      </c>
      <c r="T5" s="53" t="s">
        <v>0</v>
      </c>
      <c r="U5" s="53" t="s">
        <v>381</v>
      </c>
      <c r="V5" s="53" t="s">
        <v>382</v>
      </c>
      <c r="W5" s="106" t="s">
        <v>3</v>
      </c>
      <c r="X5" s="106" t="s">
        <v>427</v>
      </c>
    </row>
    <row r="6" spans="2:24">
      <c r="B6" s="51">
        <v>523</v>
      </c>
      <c r="C6" s="51">
        <v>330</v>
      </c>
      <c r="D6" s="51" t="s">
        <v>70</v>
      </c>
      <c r="E6" s="51">
        <v>3</v>
      </c>
      <c r="F6" s="51">
        <v>1</v>
      </c>
      <c r="G6" s="51" t="s">
        <v>258</v>
      </c>
      <c r="H6" s="51" t="s">
        <v>81</v>
      </c>
      <c r="I6" s="51" t="s">
        <v>254</v>
      </c>
      <c r="J6" s="51" t="s">
        <v>246</v>
      </c>
      <c r="K6" s="51" t="s">
        <v>4</v>
      </c>
      <c r="L6" s="51" t="s">
        <v>241</v>
      </c>
      <c r="M6" s="51" t="s">
        <v>180</v>
      </c>
      <c r="N6" s="51" t="s">
        <v>4</v>
      </c>
      <c r="O6" s="51">
        <v>1</v>
      </c>
      <c r="P6" s="51" t="s">
        <v>93</v>
      </c>
      <c r="Q6" s="51" t="s">
        <v>238</v>
      </c>
      <c r="R6" s="51">
        <v>200</v>
      </c>
      <c r="S6" s="52">
        <v>61.325000000000003</v>
      </c>
      <c r="T6" s="107">
        <v>1.7081290392725801</v>
      </c>
      <c r="U6" s="108">
        <v>0.25</v>
      </c>
      <c r="V6" s="108">
        <v>0.31944444444444448</v>
      </c>
      <c r="W6" s="109">
        <f t="shared" ref="W6:W17" si="0">O6*S6*T6*1.1</f>
        <v>115.22611466673008</v>
      </c>
      <c r="X6" s="110">
        <f t="shared" ref="X6:X17" si="1">S6*O6</f>
        <v>61.325000000000003</v>
      </c>
    </row>
    <row r="7" spans="2:24">
      <c r="B7" s="51">
        <v>8986</v>
      </c>
      <c r="C7" s="51">
        <v>330</v>
      </c>
      <c r="D7" s="51" t="s">
        <v>70</v>
      </c>
      <c r="E7" s="51">
        <v>3</v>
      </c>
      <c r="F7" s="51">
        <v>1</v>
      </c>
      <c r="G7" s="51" t="s">
        <v>257</v>
      </c>
      <c r="H7" s="51" t="s">
        <v>73</v>
      </c>
      <c r="I7" s="51" t="s">
        <v>241</v>
      </c>
      <c r="J7" s="51" t="s">
        <v>180</v>
      </c>
      <c r="K7" s="51" t="s">
        <v>4</v>
      </c>
      <c r="L7" s="51" t="s">
        <v>254</v>
      </c>
      <c r="M7" s="51" t="s">
        <v>246</v>
      </c>
      <c r="N7" s="51" t="s">
        <v>4</v>
      </c>
      <c r="O7" s="51">
        <v>1</v>
      </c>
      <c r="P7" s="51" t="s">
        <v>93</v>
      </c>
      <c r="Q7" s="51" t="s">
        <v>238</v>
      </c>
      <c r="R7" s="51">
        <v>200</v>
      </c>
      <c r="S7" s="52">
        <v>60.43</v>
      </c>
      <c r="T7" s="107">
        <v>1.7081290392725801</v>
      </c>
      <c r="U7" s="108">
        <v>0.5625</v>
      </c>
      <c r="V7" s="108">
        <v>0.63194444444444442</v>
      </c>
      <c r="W7" s="109">
        <f t="shared" si="0"/>
        <v>113.54446162756622</v>
      </c>
      <c r="X7" s="110">
        <f t="shared" si="1"/>
        <v>60.43</v>
      </c>
    </row>
    <row r="8" spans="2:24">
      <c r="B8" s="51">
        <v>8928</v>
      </c>
      <c r="C8" s="51">
        <v>330</v>
      </c>
      <c r="D8" s="51" t="s">
        <v>200</v>
      </c>
      <c r="E8" s="51">
        <v>3</v>
      </c>
      <c r="F8" s="51">
        <v>1</v>
      </c>
      <c r="G8" s="51" t="s">
        <v>256</v>
      </c>
      <c r="H8" s="51" t="s">
        <v>81</v>
      </c>
      <c r="I8" s="51" t="s">
        <v>254</v>
      </c>
      <c r="J8" s="51" t="s">
        <v>246</v>
      </c>
      <c r="K8" s="51" t="s">
        <v>4</v>
      </c>
      <c r="L8" s="51" t="s">
        <v>245</v>
      </c>
      <c r="M8" s="51" t="s">
        <v>244</v>
      </c>
      <c r="N8" s="51" t="s">
        <v>4</v>
      </c>
      <c r="O8" s="51">
        <v>1</v>
      </c>
      <c r="P8" s="51" t="s">
        <v>93</v>
      </c>
      <c r="Q8" s="51" t="s">
        <v>238</v>
      </c>
      <c r="R8" s="51">
        <v>200</v>
      </c>
      <c r="S8" s="52">
        <v>32.841000000000001</v>
      </c>
      <c r="T8" s="107">
        <v>1.7081290392725801</v>
      </c>
      <c r="U8" s="108">
        <v>0.23958333333333334</v>
      </c>
      <c r="V8" s="108">
        <v>0.28125</v>
      </c>
      <c r="W8" s="109">
        <f t="shared" si="0"/>
        <v>61.706332356625893</v>
      </c>
      <c r="X8" s="110">
        <f t="shared" si="1"/>
        <v>32.841000000000001</v>
      </c>
    </row>
    <row r="9" spans="2:24">
      <c r="B9" s="51">
        <v>9124</v>
      </c>
      <c r="C9" s="51">
        <v>330</v>
      </c>
      <c r="D9" s="51" t="s">
        <v>200</v>
      </c>
      <c r="E9" s="51">
        <v>5</v>
      </c>
      <c r="F9" s="51">
        <v>1</v>
      </c>
      <c r="G9" s="51" t="s">
        <v>253</v>
      </c>
      <c r="H9" s="51" t="s">
        <v>81</v>
      </c>
      <c r="I9" s="51" t="s">
        <v>245</v>
      </c>
      <c r="J9" s="51" t="s">
        <v>244</v>
      </c>
      <c r="K9" s="51" t="s">
        <v>4</v>
      </c>
      <c r="L9" s="51" t="s">
        <v>241</v>
      </c>
      <c r="M9" s="51" t="s">
        <v>180</v>
      </c>
      <c r="N9" s="51" t="s">
        <v>4</v>
      </c>
      <c r="O9" s="51">
        <v>1</v>
      </c>
      <c r="P9" s="51" t="s">
        <v>93</v>
      </c>
      <c r="Q9" s="51" t="s">
        <v>238</v>
      </c>
      <c r="R9" s="51">
        <v>200</v>
      </c>
      <c r="S9" s="52">
        <v>29.138999999999999</v>
      </c>
      <c r="T9" s="107">
        <v>1.7081290392725801</v>
      </c>
      <c r="U9" s="108">
        <v>0.2986111111111111</v>
      </c>
      <c r="V9" s="108">
        <v>0.32291666666666669</v>
      </c>
      <c r="W9" s="109">
        <f t="shared" si="0"/>
        <v>54.750489282900084</v>
      </c>
      <c r="X9" s="110">
        <f t="shared" si="1"/>
        <v>29.138999999999999</v>
      </c>
    </row>
    <row r="10" spans="2:24">
      <c r="B10" s="51">
        <v>9128</v>
      </c>
      <c r="C10" s="51">
        <v>330</v>
      </c>
      <c r="D10" s="51" t="s">
        <v>200</v>
      </c>
      <c r="E10" s="51">
        <v>5</v>
      </c>
      <c r="F10" s="51">
        <v>1</v>
      </c>
      <c r="G10" s="51" t="s">
        <v>252</v>
      </c>
      <c r="H10" s="51" t="s">
        <v>73</v>
      </c>
      <c r="I10" s="51" t="s">
        <v>241</v>
      </c>
      <c r="J10" s="51" t="s">
        <v>180</v>
      </c>
      <c r="K10" s="51" t="s">
        <v>4</v>
      </c>
      <c r="L10" s="51" t="s">
        <v>245</v>
      </c>
      <c r="M10" s="51" t="s">
        <v>244</v>
      </c>
      <c r="N10" s="51" t="s">
        <v>4</v>
      </c>
      <c r="O10" s="51">
        <v>1</v>
      </c>
      <c r="P10" s="51" t="s">
        <v>93</v>
      </c>
      <c r="Q10" s="51" t="s">
        <v>238</v>
      </c>
      <c r="R10" s="51">
        <v>200</v>
      </c>
      <c r="S10" s="52">
        <v>29.244</v>
      </c>
      <c r="T10" s="107">
        <v>1.7081290392725801</v>
      </c>
      <c r="U10" s="108">
        <v>0.59375</v>
      </c>
      <c r="V10" s="108">
        <v>0.61805555555555558</v>
      </c>
      <c r="W10" s="109">
        <f t="shared" si="0"/>
        <v>54.94777818693607</v>
      </c>
      <c r="X10" s="110">
        <f t="shared" si="1"/>
        <v>29.244</v>
      </c>
    </row>
    <row r="11" spans="2:24">
      <c r="B11" s="51">
        <v>8930</v>
      </c>
      <c r="C11" s="51">
        <v>330</v>
      </c>
      <c r="D11" s="51" t="s">
        <v>200</v>
      </c>
      <c r="E11" s="51">
        <v>3</v>
      </c>
      <c r="F11" s="51">
        <v>1</v>
      </c>
      <c r="G11" s="51" t="s">
        <v>255</v>
      </c>
      <c r="H11" s="51" t="s">
        <v>73</v>
      </c>
      <c r="I11" s="51" t="s">
        <v>245</v>
      </c>
      <c r="J11" s="51" t="s">
        <v>244</v>
      </c>
      <c r="K11" s="51" t="s">
        <v>4</v>
      </c>
      <c r="L11" s="51" t="s">
        <v>254</v>
      </c>
      <c r="M11" s="51" t="s">
        <v>246</v>
      </c>
      <c r="N11" s="51" t="s">
        <v>4</v>
      </c>
      <c r="O11" s="51">
        <v>1</v>
      </c>
      <c r="P11" s="51" t="s">
        <v>93</v>
      </c>
      <c r="Q11" s="51" t="s">
        <v>238</v>
      </c>
      <c r="R11" s="51">
        <v>200</v>
      </c>
      <c r="S11" s="52">
        <v>32.841000000000001</v>
      </c>
      <c r="T11" s="107">
        <v>1.7081290392725801</v>
      </c>
      <c r="U11" s="108">
        <v>0.63541666666666663</v>
      </c>
      <c r="V11" s="108">
        <v>0.67708333333333326</v>
      </c>
      <c r="W11" s="109">
        <f t="shared" si="0"/>
        <v>61.706332356625893</v>
      </c>
      <c r="X11" s="110">
        <f t="shared" si="1"/>
        <v>32.841000000000001</v>
      </c>
    </row>
    <row r="12" spans="2:24">
      <c r="B12" s="51">
        <v>701</v>
      </c>
      <c r="C12" s="51">
        <v>332</v>
      </c>
      <c r="D12" s="51" t="s">
        <v>70</v>
      </c>
      <c r="E12" s="51">
        <v>1</v>
      </c>
      <c r="F12" s="51">
        <v>1</v>
      </c>
      <c r="G12" s="51" t="s">
        <v>251</v>
      </c>
      <c r="H12" s="51" t="s">
        <v>81</v>
      </c>
      <c r="I12" s="51" t="s">
        <v>247</v>
      </c>
      <c r="J12" s="51" t="s">
        <v>246</v>
      </c>
      <c r="K12" s="51" t="s">
        <v>4</v>
      </c>
      <c r="L12" s="111" t="s">
        <v>428</v>
      </c>
      <c r="M12" s="51" t="s">
        <v>246</v>
      </c>
      <c r="N12" s="51" t="s">
        <v>4</v>
      </c>
      <c r="O12" s="51">
        <v>1</v>
      </c>
      <c r="P12" s="51" t="s">
        <v>93</v>
      </c>
      <c r="Q12" s="51" t="s">
        <v>238</v>
      </c>
      <c r="R12" s="51">
        <v>200</v>
      </c>
      <c r="S12" s="52">
        <v>20.085000000000001</v>
      </c>
      <c r="T12" s="107">
        <v>1.7081290392725801</v>
      </c>
      <c r="U12" s="108">
        <v>0.42708333333333337</v>
      </c>
      <c r="V12" s="108">
        <v>0.4513888888888889</v>
      </c>
      <c r="W12" s="109">
        <f t="shared" si="0"/>
        <v>37.738548929168751</v>
      </c>
      <c r="X12" s="110">
        <f t="shared" si="1"/>
        <v>20.085000000000001</v>
      </c>
    </row>
    <row r="13" spans="2:24">
      <c r="B13" s="51">
        <v>702</v>
      </c>
      <c r="C13" s="51">
        <v>332</v>
      </c>
      <c r="D13" s="51" t="s">
        <v>70</v>
      </c>
      <c r="E13" s="51">
        <v>1</v>
      </c>
      <c r="F13" s="51">
        <v>1</v>
      </c>
      <c r="G13" s="51" t="s">
        <v>429</v>
      </c>
      <c r="H13" s="51" t="s">
        <v>73</v>
      </c>
      <c r="I13" s="111" t="s">
        <v>430</v>
      </c>
      <c r="J13" s="51" t="s">
        <v>246</v>
      </c>
      <c r="K13" s="51" t="s">
        <v>4</v>
      </c>
      <c r="L13" s="51" t="s">
        <v>247</v>
      </c>
      <c r="M13" s="51" t="s">
        <v>246</v>
      </c>
      <c r="N13" s="51" t="s">
        <v>4</v>
      </c>
      <c r="O13" s="51">
        <v>1</v>
      </c>
      <c r="P13" s="51" t="s">
        <v>93</v>
      </c>
      <c r="Q13" s="51" t="s">
        <v>238</v>
      </c>
      <c r="R13" s="51">
        <v>200</v>
      </c>
      <c r="S13" s="52">
        <v>20.085000000000001</v>
      </c>
      <c r="T13" s="107">
        <v>1.7081290392725801</v>
      </c>
      <c r="U13" s="108">
        <v>0.4513888888888889</v>
      </c>
      <c r="V13" s="108">
        <v>0.47569444444444442</v>
      </c>
      <c r="W13" s="109">
        <f t="shared" si="0"/>
        <v>37.738548929168751</v>
      </c>
      <c r="X13" s="110">
        <f t="shared" si="1"/>
        <v>20.085000000000001</v>
      </c>
    </row>
    <row r="14" spans="2:24">
      <c r="B14" s="51">
        <v>8858</v>
      </c>
      <c r="C14" s="51">
        <v>332</v>
      </c>
      <c r="D14" s="51" t="s">
        <v>88</v>
      </c>
      <c r="E14" s="51">
        <v>3</v>
      </c>
      <c r="F14" s="51">
        <v>1</v>
      </c>
      <c r="G14" s="51" t="s">
        <v>251</v>
      </c>
      <c r="H14" s="51" t="s">
        <v>81</v>
      </c>
      <c r="I14" s="51" t="s">
        <v>247</v>
      </c>
      <c r="J14" s="51" t="s">
        <v>246</v>
      </c>
      <c r="K14" s="51" t="s">
        <v>4</v>
      </c>
      <c r="L14" s="51" t="s">
        <v>249</v>
      </c>
      <c r="M14" s="51" t="s">
        <v>248</v>
      </c>
      <c r="N14" s="51" t="s">
        <v>4</v>
      </c>
      <c r="O14" s="51">
        <v>1</v>
      </c>
      <c r="P14" s="51" t="s">
        <v>93</v>
      </c>
      <c r="Q14" s="51" t="s">
        <v>238</v>
      </c>
      <c r="R14" s="51">
        <v>200</v>
      </c>
      <c r="S14" s="52">
        <v>20.266999999999999</v>
      </c>
      <c r="T14" s="107">
        <v>1.7081290392725801</v>
      </c>
      <c r="U14" s="108">
        <v>0.52083333333333337</v>
      </c>
      <c r="V14" s="108">
        <v>0.54861111111111105</v>
      </c>
      <c r="W14" s="109">
        <f t="shared" si="0"/>
        <v>38.080516362831126</v>
      </c>
      <c r="X14" s="110">
        <f t="shared" si="1"/>
        <v>20.266999999999999</v>
      </c>
    </row>
    <row r="15" spans="2:24">
      <c r="B15" s="51">
        <v>906</v>
      </c>
      <c r="C15" s="51">
        <v>332</v>
      </c>
      <c r="D15" s="51" t="s">
        <v>88</v>
      </c>
      <c r="E15" s="51">
        <v>1</v>
      </c>
      <c r="F15" s="51">
        <v>1</v>
      </c>
      <c r="G15" s="51" t="s">
        <v>250</v>
      </c>
      <c r="H15" s="51" t="s">
        <v>73</v>
      </c>
      <c r="I15" s="51" t="s">
        <v>249</v>
      </c>
      <c r="J15" s="51" t="s">
        <v>248</v>
      </c>
      <c r="K15" s="51" t="s">
        <v>4</v>
      </c>
      <c r="L15" s="51" t="s">
        <v>247</v>
      </c>
      <c r="M15" s="51" t="s">
        <v>246</v>
      </c>
      <c r="N15" s="51" t="s">
        <v>4</v>
      </c>
      <c r="O15" s="51">
        <v>1</v>
      </c>
      <c r="P15" s="51" t="s">
        <v>93</v>
      </c>
      <c r="Q15" s="51" t="s">
        <v>238</v>
      </c>
      <c r="R15" s="51">
        <v>200</v>
      </c>
      <c r="S15" s="52">
        <v>18.399000000000001</v>
      </c>
      <c r="T15" s="107">
        <v>1.7081290392725801</v>
      </c>
      <c r="U15" s="108">
        <v>0.54861111111111105</v>
      </c>
      <c r="V15" s="108">
        <v>0.57291666666666663</v>
      </c>
      <c r="W15" s="109">
        <f t="shared" si="0"/>
        <v>34.57065281293383</v>
      </c>
      <c r="X15" s="110">
        <f t="shared" si="1"/>
        <v>18.399000000000001</v>
      </c>
    </row>
    <row r="16" spans="2:24" ht="27" customHeight="1">
      <c r="B16" s="51">
        <v>2095</v>
      </c>
      <c r="C16" s="51">
        <v>345</v>
      </c>
      <c r="D16" s="51" t="s">
        <v>70</v>
      </c>
      <c r="E16" s="51">
        <v>1</v>
      </c>
      <c r="F16" s="51">
        <v>1</v>
      </c>
      <c r="G16" s="51" t="s">
        <v>243</v>
      </c>
      <c r="H16" s="51" t="s">
        <v>81</v>
      </c>
      <c r="I16" s="51" t="s">
        <v>240</v>
      </c>
      <c r="J16" s="51" t="s">
        <v>239</v>
      </c>
      <c r="K16" s="51" t="s">
        <v>4</v>
      </c>
      <c r="L16" s="51" t="s">
        <v>241</v>
      </c>
      <c r="M16" s="51" t="s">
        <v>180</v>
      </c>
      <c r="N16" s="51" t="s">
        <v>4</v>
      </c>
      <c r="O16" s="51">
        <v>2</v>
      </c>
      <c r="P16" s="51" t="s">
        <v>93</v>
      </c>
      <c r="Q16" s="51" t="s">
        <v>238</v>
      </c>
      <c r="R16" s="51">
        <v>200</v>
      </c>
      <c r="S16" s="52">
        <v>21.448</v>
      </c>
      <c r="T16" s="107">
        <v>1.7081290392725801</v>
      </c>
      <c r="U16" s="112" t="s">
        <v>431</v>
      </c>
      <c r="V16" s="112" t="s">
        <v>432</v>
      </c>
      <c r="W16" s="109">
        <f t="shared" si="0"/>
        <v>80.599093595500264</v>
      </c>
      <c r="X16" s="110">
        <f t="shared" si="1"/>
        <v>42.896000000000001</v>
      </c>
    </row>
    <row r="17" spans="2:24" ht="27" customHeight="1">
      <c r="B17" s="51">
        <v>2818</v>
      </c>
      <c r="C17" s="51">
        <v>345</v>
      </c>
      <c r="D17" s="51" t="s">
        <v>70</v>
      </c>
      <c r="E17" s="51">
        <v>1</v>
      </c>
      <c r="F17" s="51">
        <v>1</v>
      </c>
      <c r="G17" s="51" t="s">
        <v>242</v>
      </c>
      <c r="H17" s="51" t="s">
        <v>73</v>
      </c>
      <c r="I17" s="51" t="s">
        <v>241</v>
      </c>
      <c r="J17" s="51" t="s">
        <v>180</v>
      </c>
      <c r="K17" s="51" t="s">
        <v>4</v>
      </c>
      <c r="L17" s="51" t="s">
        <v>240</v>
      </c>
      <c r="M17" s="51" t="s">
        <v>239</v>
      </c>
      <c r="N17" s="51" t="s">
        <v>4</v>
      </c>
      <c r="O17" s="51">
        <v>2</v>
      </c>
      <c r="P17" s="51" t="s">
        <v>93</v>
      </c>
      <c r="Q17" s="51" t="s">
        <v>238</v>
      </c>
      <c r="R17" s="51">
        <v>200</v>
      </c>
      <c r="S17" s="51">
        <v>20.488</v>
      </c>
      <c r="T17" s="107">
        <v>1.7081290392725801</v>
      </c>
      <c r="U17" s="112" t="s">
        <v>433</v>
      </c>
      <c r="V17" s="112" t="s">
        <v>434</v>
      </c>
      <c r="W17" s="109">
        <f t="shared" si="0"/>
        <v>76.991525064556569</v>
      </c>
      <c r="X17" s="110">
        <f t="shared" si="1"/>
        <v>40.975999999999999</v>
      </c>
    </row>
    <row r="20" spans="2:24" ht="36.65" customHeight="1">
      <c r="B20" s="291" t="s">
        <v>237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50"/>
      <c r="V20" s="50"/>
      <c r="W20" s="113">
        <f>SUM(W6:W19)</f>
        <v>767.60039417154348</v>
      </c>
      <c r="X20" s="115">
        <f>SUM(X6:X19)</f>
        <v>408.52800000000002</v>
      </c>
    </row>
  </sheetData>
  <mergeCells count="4">
    <mergeCell ref="B1:F1"/>
    <mergeCell ref="B2:G2"/>
    <mergeCell ref="B3:F3"/>
    <mergeCell ref="B20:T20"/>
  </mergeCells>
  <pageMargins left="0" right="0.6692913385826772" top="0.64842519685039379" bottom="0.64842519685039379" header="0" footer="0"/>
  <pageSetup paperSize="0" scale="45" fitToWidth="0" fitToHeight="0" pageOrder="overThenDown" orientation="landscape" useFirstPageNumber="1" horizontalDpi="0" verticalDpi="0" copies="0"/>
  <headerFooter alignWithMargins="0">
    <oddHeader>&amp;C&amp;"Arial1,Regular"&amp;10&amp;A</oddHeader>
    <oddFooter>&amp;C&amp;"Arial1,Regular"&amp;10Pagina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workbookViewId="0">
      <selection activeCell="A4" sqref="A4:XFD16"/>
    </sheetView>
  </sheetViews>
  <sheetFormatPr defaultColWidth="9.1796875" defaultRowHeight="14.5"/>
  <cols>
    <col min="1" max="1" width="6.81640625" style="55" customWidth="1"/>
    <col min="2" max="8" width="9.1796875" style="55"/>
    <col min="9" max="9" width="15" style="55" customWidth="1"/>
    <col min="10" max="11" width="9.1796875" style="55"/>
    <col min="12" max="12" width="14.7265625" style="55" customWidth="1"/>
    <col min="13" max="18" width="9.1796875" style="55"/>
    <col min="19" max="19" width="10.54296875" style="55" bestFit="1" customWidth="1"/>
    <col min="20" max="20" width="11.453125" style="55" bestFit="1" customWidth="1"/>
    <col min="21" max="21" width="12" style="55" customWidth="1"/>
    <col min="22" max="22" width="7.81640625" style="55" customWidth="1"/>
    <col min="23" max="23" width="7.54296875" style="55" customWidth="1"/>
    <col min="24" max="16384" width="9.1796875" style="55"/>
  </cols>
  <sheetData>
    <row r="1" spans="1:23" ht="24" customHeight="1">
      <c r="A1" s="292" t="s">
        <v>377</v>
      </c>
      <c r="B1" s="292"/>
      <c r="C1" s="292"/>
      <c r="D1" s="292"/>
    </row>
    <row r="2" spans="1:23">
      <c r="A2" s="282" t="s">
        <v>378</v>
      </c>
      <c r="B2" s="282"/>
      <c r="C2" s="282"/>
      <c r="D2" s="282"/>
      <c r="E2" s="282"/>
      <c r="F2" s="282"/>
      <c r="G2" s="282"/>
    </row>
    <row r="4" spans="1:23" ht="45.75" customHeight="1">
      <c r="A4" s="89" t="s">
        <v>50</v>
      </c>
      <c r="B4" s="90" t="s">
        <v>51</v>
      </c>
      <c r="C4" s="91" t="s">
        <v>52</v>
      </c>
      <c r="D4" s="92" t="s">
        <v>53</v>
      </c>
      <c r="E4" s="92" t="s">
        <v>54</v>
      </c>
      <c r="F4" s="92" t="s">
        <v>55</v>
      </c>
      <c r="G4" s="93" t="s">
        <v>56</v>
      </c>
      <c r="H4" s="92" t="s">
        <v>57</v>
      </c>
      <c r="I4" s="92" t="s">
        <v>58</v>
      </c>
      <c r="J4" s="92" t="s">
        <v>59</v>
      </c>
      <c r="K4" s="92" t="s">
        <v>60</v>
      </c>
      <c r="L4" s="92" t="s">
        <v>61</v>
      </c>
      <c r="M4" s="92" t="s">
        <v>62</v>
      </c>
      <c r="N4" s="92" t="s">
        <v>63</v>
      </c>
      <c r="O4" s="92" t="s">
        <v>64</v>
      </c>
      <c r="P4" s="92" t="s">
        <v>65</v>
      </c>
      <c r="Q4" s="92" t="s">
        <v>66</v>
      </c>
      <c r="R4" s="92" t="s">
        <v>67</v>
      </c>
      <c r="S4" s="94" t="s">
        <v>379</v>
      </c>
      <c r="T4" s="95" t="s">
        <v>380</v>
      </c>
      <c r="U4" s="95" t="s">
        <v>3</v>
      </c>
      <c r="V4" s="95" t="s">
        <v>381</v>
      </c>
      <c r="W4" s="95" t="s">
        <v>382</v>
      </c>
    </row>
    <row r="5" spans="1:23" ht="37.5" customHeight="1">
      <c r="A5" s="96">
        <v>2885</v>
      </c>
      <c r="B5" s="97">
        <v>160</v>
      </c>
      <c r="C5" s="97" t="s">
        <v>70</v>
      </c>
      <c r="D5" s="97">
        <v>1</v>
      </c>
      <c r="E5" s="97">
        <v>2</v>
      </c>
      <c r="F5" s="98" t="s">
        <v>383</v>
      </c>
      <c r="G5" s="97" t="s">
        <v>384</v>
      </c>
      <c r="H5" s="97" t="s">
        <v>385</v>
      </c>
      <c r="I5" s="97" t="s">
        <v>386</v>
      </c>
      <c r="J5" s="97" t="s">
        <v>4</v>
      </c>
      <c r="K5" s="97" t="s">
        <v>387</v>
      </c>
      <c r="L5" s="97" t="s">
        <v>388</v>
      </c>
      <c r="M5" s="97" t="s">
        <v>4</v>
      </c>
      <c r="N5" s="97">
        <v>2</v>
      </c>
      <c r="O5" s="97" t="s">
        <v>93</v>
      </c>
      <c r="P5" s="99" t="s">
        <v>94</v>
      </c>
      <c r="Q5" s="97">
        <v>200</v>
      </c>
      <c r="R5" s="100">
        <v>14.4</v>
      </c>
      <c r="S5" s="100">
        <v>28.8</v>
      </c>
      <c r="T5" s="101">
        <v>1.708129</v>
      </c>
      <c r="U5" s="101">
        <f t="shared" ref="U5:U16" si="0">S5*T5*1.1</f>
        <v>54.113526720000003</v>
      </c>
      <c r="V5" s="102" t="s">
        <v>389</v>
      </c>
      <c r="W5" s="102" t="s">
        <v>390</v>
      </c>
    </row>
    <row r="6" spans="1:23" ht="30.75" customHeight="1">
      <c r="A6" s="97">
        <v>2863</v>
      </c>
      <c r="B6" s="97">
        <v>160</v>
      </c>
      <c r="C6" s="97" t="s">
        <v>70</v>
      </c>
      <c r="D6" s="97">
        <v>1</v>
      </c>
      <c r="E6" s="97">
        <v>2</v>
      </c>
      <c r="F6" s="98" t="s">
        <v>391</v>
      </c>
      <c r="G6" s="97" t="s">
        <v>392</v>
      </c>
      <c r="H6" s="97" t="s">
        <v>387</v>
      </c>
      <c r="I6" s="97" t="s">
        <v>388</v>
      </c>
      <c r="J6" s="97" t="s">
        <v>4</v>
      </c>
      <c r="K6" s="97" t="s">
        <v>385</v>
      </c>
      <c r="L6" s="97" t="s">
        <v>386</v>
      </c>
      <c r="M6" s="97" t="s">
        <v>4</v>
      </c>
      <c r="N6" s="97">
        <v>2</v>
      </c>
      <c r="O6" s="97" t="s">
        <v>93</v>
      </c>
      <c r="P6" s="99" t="s">
        <v>94</v>
      </c>
      <c r="Q6" s="97">
        <v>200</v>
      </c>
      <c r="R6" s="100">
        <v>14.4</v>
      </c>
      <c r="S6" s="100">
        <v>28.8</v>
      </c>
      <c r="T6" s="101">
        <v>1.708129</v>
      </c>
      <c r="U6" s="101">
        <f t="shared" si="0"/>
        <v>54.113526720000003</v>
      </c>
      <c r="V6" s="102" t="s">
        <v>393</v>
      </c>
      <c r="W6" s="102" t="s">
        <v>394</v>
      </c>
    </row>
    <row r="7" spans="1:23" ht="30.75" customHeight="1">
      <c r="A7" s="97">
        <v>2975</v>
      </c>
      <c r="B7" s="97">
        <v>161</v>
      </c>
      <c r="C7" s="97" t="s">
        <v>70</v>
      </c>
      <c r="D7" s="97">
        <v>1</v>
      </c>
      <c r="E7" s="97">
        <v>6</v>
      </c>
      <c r="F7" s="98" t="s">
        <v>395</v>
      </c>
      <c r="G7" s="97" t="s">
        <v>392</v>
      </c>
      <c r="H7" s="97" t="s">
        <v>396</v>
      </c>
      <c r="I7" s="96" t="s">
        <v>397</v>
      </c>
      <c r="J7" s="97" t="s">
        <v>4</v>
      </c>
      <c r="K7" s="97" t="s">
        <v>385</v>
      </c>
      <c r="L7" s="97" t="s">
        <v>386</v>
      </c>
      <c r="M7" s="97" t="s">
        <v>4</v>
      </c>
      <c r="N7" s="97">
        <v>2</v>
      </c>
      <c r="O7" s="97" t="s">
        <v>93</v>
      </c>
      <c r="P7" s="99" t="s">
        <v>94</v>
      </c>
      <c r="Q7" s="97">
        <v>200</v>
      </c>
      <c r="R7" s="100">
        <v>21</v>
      </c>
      <c r="S7" s="100">
        <v>42</v>
      </c>
      <c r="T7" s="101">
        <v>1.708129</v>
      </c>
      <c r="U7" s="101">
        <f t="shared" si="0"/>
        <v>78.915559799999997</v>
      </c>
      <c r="V7" s="102" t="s">
        <v>398</v>
      </c>
      <c r="W7" s="102" t="s">
        <v>399</v>
      </c>
    </row>
    <row r="8" spans="1:23" ht="30.75" customHeight="1">
      <c r="A8" s="97">
        <v>3158</v>
      </c>
      <c r="B8" s="97">
        <v>161</v>
      </c>
      <c r="C8" s="97" t="s">
        <v>70</v>
      </c>
      <c r="D8" s="97">
        <v>1</v>
      </c>
      <c r="E8" s="97">
        <v>4</v>
      </c>
      <c r="F8" s="98" t="s">
        <v>400</v>
      </c>
      <c r="G8" s="97" t="s">
        <v>384</v>
      </c>
      <c r="H8" s="97" t="s">
        <v>385</v>
      </c>
      <c r="I8" s="97" t="s">
        <v>386</v>
      </c>
      <c r="J8" s="97" t="s">
        <v>4</v>
      </c>
      <c r="K8" s="97" t="s">
        <v>396</v>
      </c>
      <c r="L8" s="96" t="s">
        <v>397</v>
      </c>
      <c r="M8" s="97" t="s">
        <v>4</v>
      </c>
      <c r="N8" s="97">
        <v>2</v>
      </c>
      <c r="O8" s="97" t="s">
        <v>93</v>
      </c>
      <c r="P8" s="99" t="s">
        <v>94</v>
      </c>
      <c r="Q8" s="97">
        <v>200</v>
      </c>
      <c r="R8" s="100">
        <v>21</v>
      </c>
      <c r="S8" s="100">
        <v>42</v>
      </c>
      <c r="T8" s="101">
        <v>1.708129</v>
      </c>
      <c r="U8" s="101">
        <f t="shared" si="0"/>
        <v>78.915559799999997</v>
      </c>
      <c r="V8" s="102" t="s">
        <v>401</v>
      </c>
      <c r="W8" s="102" t="s">
        <v>402</v>
      </c>
    </row>
    <row r="9" spans="1:23" ht="30.75" customHeight="1">
      <c r="A9" s="97">
        <v>2898</v>
      </c>
      <c r="B9" s="97">
        <v>166</v>
      </c>
      <c r="C9" s="97" t="s">
        <v>70</v>
      </c>
      <c r="D9" s="97">
        <v>1</v>
      </c>
      <c r="E9" s="97">
        <v>4</v>
      </c>
      <c r="F9" s="98" t="s">
        <v>403</v>
      </c>
      <c r="G9" s="97" t="s">
        <v>392</v>
      </c>
      <c r="H9" s="98" t="s">
        <v>404</v>
      </c>
      <c r="I9" s="96" t="s">
        <v>405</v>
      </c>
      <c r="J9" s="97" t="s">
        <v>4</v>
      </c>
      <c r="K9" s="97" t="s">
        <v>385</v>
      </c>
      <c r="L9" s="97" t="s">
        <v>386</v>
      </c>
      <c r="M9" s="97" t="s">
        <v>4</v>
      </c>
      <c r="N9" s="97">
        <v>2</v>
      </c>
      <c r="O9" s="97" t="s">
        <v>93</v>
      </c>
      <c r="P9" s="99" t="s">
        <v>94</v>
      </c>
      <c r="Q9" s="97">
        <v>200</v>
      </c>
      <c r="R9" s="100">
        <v>8.1</v>
      </c>
      <c r="S9" s="100">
        <v>16.2</v>
      </c>
      <c r="T9" s="101">
        <v>1.708129</v>
      </c>
      <c r="U9" s="101">
        <f t="shared" si="0"/>
        <v>30.43885878</v>
      </c>
      <c r="V9" s="102" t="s">
        <v>406</v>
      </c>
      <c r="W9" s="102" t="s">
        <v>407</v>
      </c>
    </row>
    <row r="10" spans="1:23" ht="30.75" customHeight="1">
      <c r="A10" s="97">
        <v>2921</v>
      </c>
      <c r="B10" s="97">
        <v>166</v>
      </c>
      <c r="C10" s="97" t="s">
        <v>70</v>
      </c>
      <c r="D10" s="97">
        <v>1</v>
      </c>
      <c r="E10" s="97">
        <v>4</v>
      </c>
      <c r="F10" s="98" t="s">
        <v>408</v>
      </c>
      <c r="G10" s="97" t="s">
        <v>384</v>
      </c>
      <c r="H10" s="97" t="s">
        <v>385</v>
      </c>
      <c r="I10" s="97" t="s">
        <v>386</v>
      </c>
      <c r="J10" s="97" t="s">
        <v>4</v>
      </c>
      <c r="K10" s="98" t="s">
        <v>404</v>
      </c>
      <c r="L10" s="96" t="s">
        <v>405</v>
      </c>
      <c r="M10" s="97" t="s">
        <v>4</v>
      </c>
      <c r="N10" s="97">
        <v>2</v>
      </c>
      <c r="O10" s="97" t="s">
        <v>93</v>
      </c>
      <c r="P10" s="99" t="s">
        <v>94</v>
      </c>
      <c r="Q10" s="97">
        <v>200</v>
      </c>
      <c r="R10" s="100">
        <v>8.1</v>
      </c>
      <c r="S10" s="100">
        <v>16.2</v>
      </c>
      <c r="T10" s="101">
        <v>1.708129</v>
      </c>
      <c r="U10" s="101">
        <f t="shared" si="0"/>
        <v>30.43885878</v>
      </c>
      <c r="V10" s="102" t="s">
        <v>409</v>
      </c>
      <c r="W10" s="102" t="s">
        <v>410</v>
      </c>
    </row>
    <row r="11" spans="1:23" ht="30.75" customHeight="1">
      <c r="A11" s="97">
        <v>2977</v>
      </c>
      <c r="B11" s="97">
        <v>170</v>
      </c>
      <c r="C11" s="97" t="s">
        <v>70</v>
      </c>
      <c r="D11" s="97">
        <v>1</v>
      </c>
      <c r="E11" s="97">
        <v>1</v>
      </c>
      <c r="F11" s="98" t="s">
        <v>411</v>
      </c>
      <c r="G11" s="97" t="s">
        <v>392</v>
      </c>
      <c r="H11" s="97" t="s">
        <v>385</v>
      </c>
      <c r="I11" s="97" t="s">
        <v>386</v>
      </c>
      <c r="J11" s="97" t="s">
        <v>4</v>
      </c>
      <c r="K11" s="98" t="s">
        <v>412</v>
      </c>
      <c r="L11" s="96" t="s">
        <v>413</v>
      </c>
      <c r="M11" s="97" t="s">
        <v>414</v>
      </c>
      <c r="N11" s="97">
        <v>1</v>
      </c>
      <c r="O11" s="97" t="s">
        <v>93</v>
      </c>
      <c r="P11" s="99" t="s">
        <v>94</v>
      </c>
      <c r="Q11" s="97">
        <v>200</v>
      </c>
      <c r="R11" s="100">
        <v>54.4</v>
      </c>
      <c r="S11" s="100">
        <v>54.4</v>
      </c>
      <c r="T11" s="101">
        <v>1.708129</v>
      </c>
      <c r="U11" s="101">
        <f t="shared" si="0"/>
        <v>102.21443936</v>
      </c>
      <c r="V11" s="102">
        <v>0.52083333333333337</v>
      </c>
      <c r="W11" s="102">
        <v>0.55902777777777779</v>
      </c>
    </row>
    <row r="12" spans="1:23" ht="30.75" customHeight="1">
      <c r="A12" s="97">
        <v>2984</v>
      </c>
      <c r="B12" s="97">
        <v>170</v>
      </c>
      <c r="C12" s="97" t="s">
        <v>70</v>
      </c>
      <c r="D12" s="97">
        <v>1</v>
      </c>
      <c r="E12" s="97">
        <v>1</v>
      </c>
      <c r="F12" s="98" t="s">
        <v>415</v>
      </c>
      <c r="G12" s="97" t="s">
        <v>384</v>
      </c>
      <c r="H12" s="98" t="s">
        <v>412</v>
      </c>
      <c r="I12" s="96" t="s">
        <v>413</v>
      </c>
      <c r="J12" s="97" t="s">
        <v>414</v>
      </c>
      <c r="K12" s="97" t="s">
        <v>385</v>
      </c>
      <c r="L12" s="97" t="s">
        <v>386</v>
      </c>
      <c r="M12" s="97" t="s">
        <v>4</v>
      </c>
      <c r="N12" s="97">
        <v>1</v>
      </c>
      <c r="O12" s="97" t="s">
        <v>93</v>
      </c>
      <c r="P12" s="99" t="s">
        <v>94</v>
      </c>
      <c r="Q12" s="97">
        <v>200</v>
      </c>
      <c r="R12" s="100">
        <v>54.4</v>
      </c>
      <c r="S12" s="100">
        <v>54.4</v>
      </c>
      <c r="T12" s="101">
        <v>1.708129</v>
      </c>
      <c r="U12" s="101">
        <f t="shared" si="0"/>
        <v>102.21443936</v>
      </c>
      <c r="V12" s="102">
        <v>0.34375</v>
      </c>
      <c r="W12" s="102">
        <v>0.38194444444444442</v>
      </c>
    </row>
    <row r="13" spans="1:23" ht="30.75" customHeight="1">
      <c r="A13" s="97">
        <v>3344</v>
      </c>
      <c r="B13" s="97">
        <v>171</v>
      </c>
      <c r="C13" s="97" t="s">
        <v>70</v>
      </c>
      <c r="D13" s="97">
        <v>1</v>
      </c>
      <c r="E13" s="97">
        <v>5</v>
      </c>
      <c r="F13" s="98" t="s">
        <v>416</v>
      </c>
      <c r="G13" s="97" t="s">
        <v>384</v>
      </c>
      <c r="H13" s="97" t="s">
        <v>385</v>
      </c>
      <c r="I13" s="97" t="s">
        <v>386</v>
      </c>
      <c r="J13" s="97" t="s">
        <v>4</v>
      </c>
      <c r="K13" s="98" t="s">
        <v>417</v>
      </c>
      <c r="L13" s="96" t="s">
        <v>418</v>
      </c>
      <c r="M13" s="97" t="s">
        <v>4</v>
      </c>
      <c r="N13" s="97">
        <v>2</v>
      </c>
      <c r="O13" s="97" t="s">
        <v>93</v>
      </c>
      <c r="P13" s="99" t="s">
        <v>94</v>
      </c>
      <c r="Q13" s="97">
        <v>200</v>
      </c>
      <c r="R13" s="100">
        <v>15.1</v>
      </c>
      <c r="S13" s="100">
        <v>30.2</v>
      </c>
      <c r="T13" s="101">
        <v>1.708129</v>
      </c>
      <c r="U13" s="101">
        <f t="shared" si="0"/>
        <v>56.744045380000003</v>
      </c>
      <c r="V13" s="102" t="s">
        <v>419</v>
      </c>
      <c r="W13" s="102" t="s">
        <v>420</v>
      </c>
    </row>
    <row r="14" spans="1:23" ht="30.75" customHeight="1">
      <c r="A14" s="97">
        <v>3221</v>
      </c>
      <c r="B14" s="97">
        <v>171</v>
      </c>
      <c r="C14" s="97" t="s">
        <v>70</v>
      </c>
      <c r="D14" s="97">
        <v>1</v>
      </c>
      <c r="E14" s="97">
        <v>3</v>
      </c>
      <c r="F14" s="98" t="s">
        <v>421</v>
      </c>
      <c r="G14" s="97" t="s">
        <v>392</v>
      </c>
      <c r="H14" s="98" t="s">
        <v>417</v>
      </c>
      <c r="I14" s="96" t="s">
        <v>418</v>
      </c>
      <c r="J14" s="97" t="s">
        <v>4</v>
      </c>
      <c r="K14" s="97" t="s">
        <v>385</v>
      </c>
      <c r="L14" s="97" t="s">
        <v>386</v>
      </c>
      <c r="M14" s="97" t="s">
        <v>4</v>
      </c>
      <c r="N14" s="97">
        <v>2</v>
      </c>
      <c r="O14" s="97" t="s">
        <v>93</v>
      </c>
      <c r="P14" s="99" t="s">
        <v>94</v>
      </c>
      <c r="Q14" s="97">
        <v>200</v>
      </c>
      <c r="R14" s="100">
        <v>15.1</v>
      </c>
      <c r="S14" s="100">
        <v>30.2</v>
      </c>
      <c r="T14" s="101">
        <v>1.708129</v>
      </c>
      <c r="U14" s="101">
        <f t="shared" si="0"/>
        <v>56.744045380000003</v>
      </c>
      <c r="V14" s="102" t="s">
        <v>422</v>
      </c>
      <c r="W14" s="102" t="s">
        <v>423</v>
      </c>
    </row>
    <row r="15" spans="1:23" ht="30.75" customHeight="1">
      <c r="A15" s="97">
        <v>3007</v>
      </c>
      <c r="B15" s="97">
        <v>173</v>
      </c>
      <c r="C15" s="97" t="s">
        <v>70</v>
      </c>
      <c r="D15" s="97">
        <v>1</v>
      </c>
      <c r="E15" s="97">
        <v>1</v>
      </c>
      <c r="F15" s="98" t="s">
        <v>424</v>
      </c>
      <c r="G15" s="97" t="s">
        <v>392</v>
      </c>
      <c r="H15" s="98" t="s">
        <v>417</v>
      </c>
      <c r="I15" s="96" t="s">
        <v>418</v>
      </c>
      <c r="J15" s="97" t="s">
        <v>4</v>
      </c>
      <c r="K15" s="98" t="s">
        <v>425</v>
      </c>
      <c r="L15" s="96" t="s">
        <v>161</v>
      </c>
      <c r="M15" s="97" t="s">
        <v>4</v>
      </c>
      <c r="N15" s="97">
        <v>1</v>
      </c>
      <c r="O15" s="97" t="s">
        <v>93</v>
      </c>
      <c r="P15" s="99" t="s">
        <v>94</v>
      </c>
      <c r="Q15" s="97">
        <v>200</v>
      </c>
      <c r="R15" s="100">
        <v>39.799999999999997</v>
      </c>
      <c r="S15" s="100">
        <v>39.799999999999997</v>
      </c>
      <c r="T15" s="101">
        <v>1.708129</v>
      </c>
      <c r="U15" s="101">
        <f t="shared" si="0"/>
        <v>74.781887620000006</v>
      </c>
      <c r="V15" s="102">
        <v>0.36458333333333331</v>
      </c>
      <c r="W15" s="102">
        <v>0.40625</v>
      </c>
    </row>
    <row r="16" spans="1:23" ht="30.75" customHeight="1">
      <c r="A16" s="97">
        <v>3126</v>
      </c>
      <c r="B16" s="97">
        <v>173</v>
      </c>
      <c r="C16" s="97" t="s">
        <v>70</v>
      </c>
      <c r="D16" s="97">
        <v>1</v>
      </c>
      <c r="E16" s="97">
        <v>1</v>
      </c>
      <c r="F16" s="98" t="s">
        <v>426</v>
      </c>
      <c r="G16" s="97" t="s">
        <v>384</v>
      </c>
      <c r="H16" s="98" t="s">
        <v>425</v>
      </c>
      <c r="I16" s="96" t="s">
        <v>161</v>
      </c>
      <c r="J16" s="97" t="s">
        <v>4</v>
      </c>
      <c r="K16" s="98" t="s">
        <v>417</v>
      </c>
      <c r="L16" s="96" t="s">
        <v>418</v>
      </c>
      <c r="M16" s="97" t="s">
        <v>4</v>
      </c>
      <c r="N16" s="97">
        <v>1</v>
      </c>
      <c r="O16" s="97" t="s">
        <v>93</v>
      </c>
      <c r="P16" s="99" t="s">
        <v>94</v>
      </c>
      <c r="Q16" s="97">
        <v>200</v>
      </c>
      <c r="R16" s="100">
        <v>39.799999999999997</v>
      </c>
      <c r="S16" s="100">
        <v>39.799999999999997</v>
      </c>
      <c r="T16" s="101">
        <v>1.708129</v>
      </c>
      <c r="U16" s="101">
        <f t="shared" si="0"/>
        <v>74.781887620000006</v>
      </c>
      <c r="V16" s="103">
        <v>0.54166666666666663</v>
      </c>
      <c r="W16" s="103">
        <v>0.58333333333333337</v>
      </c>
    </row>
    <row r="18" spans="19:21" ht="22.5" customHeight="1">
      <c r="S18" s="104">
        <f>SUM(S5:S16)</f>
        <v>422.79999999999995</v>
      </c>
      <c r="T18" s="105">
        <f>SUM(T5:T16)</f>
        <v>20.497547999999998</v>
      </c>
      <c r="U18" s="104">
        <f>SUM(S16:T18)</f>
        <v>484.80567699999995</v>
      </c>
    </row>
  </sheetData>
  <mergeCells count="2">
    <mergeCell ref="A1:D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Preite</vt:lpstr>
      <vt:lpstr>Romano</vt:lpstr>
      <vt:lpstr>Ferloc</vt:lpstr>
      <vt:lpstr>TNC</vt:lpstr>
      <vt:lpstr>FDC</vt:lpstr>
      <vt:lpstr>AMACO</vt:lpstr>
      <vt:lpstr>SAT</vt:lpstr>
      <vt:lpstr>Autoservizi Carnevale</vt:lpstr>
      <vt:lpstr>SAJ</vt:lpstr>
      <vt:lpstr>CATPL</vt:lpstr>
      <vt:lpstr>PRA</vt:lpstr>
      <vt:lpstr>EREDI ZANFINI</vt:lpstr>
      <vt:lpstr>PERRONE</vt:lpstr>
      <vt:lpstr>IAS SCURA</vt:lpstr>
      <vt:lpstr>Riepilogo</vt:lpstr>
      <vt:lpstr>Preite!Area_stampa</vt:lpstr>
      <vt:lpstr>FDC!Titoli_stampa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PC-Direttore</dc:creator>
  <cp:lastModifiedBy>hp</cp:lastModifiedBy>
  <cp:lastPrinted>2021-09-02T09:44:52Z</cp:lastPrinted>
  <dcterms:created xsi:type="dcterms:W3CDTF">2020-10-05T08:08:49Z</dcterms:created>
  <dcterms:modified xsi:type="dcterms:W3CDTF">2021-09-16T15:06:28Z</dcterms:modified>
</cp:coreProperties>
</file>